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0"/>
  </bookViews>
  <sheets>
    <sheet name="Front Page" sheetId="1" r:id="rId1"/>
    <sheet name="Glossary" sheetId="2" r:id="rId2"/>
    <sheet name="Group - conso accounts (1)" sheetId="3" r:id="rId3"/>
    <sheet name="Group - conso accounts (2)" sheetId="4" r:id="rId4"/>
    <sheet name="Group - comparable basis" sheetId="5" r:id="rId5"/>
    <sheet name="Group - financial KPIs" sheetId="6" r:id="rId6"/>
    <sheet name="Group - operational KPIs" sheetId="7" r:id="rId7"/>
    <sheet name="Group - segment reporting" sheetId="8" r:id="rId8"/>
    <sheet name="AFOSHEET" sheetId="9" state="hidden" r:id="rId9"/>
    <sheet name="France financials" sheetId="10" r:id="rId10"/>
    <sheet name="France KPIs" sheetId="11" r:id="rId11"/>
    <sheet name="Spain financials" sheetId="12" r:id="rId12"/>
    <sheet name="Spain KPIs" sheetId="13" r:id="rId13"/>
    <sheet name="Poland financials" sheetId="14" r:id="rId14"/>
    <sheet name="Poland KPIs" sheetId="15" r:id="rId15"/>
    <sheet name="RoW financials" sheetId="16" r:id="rId16"/>
    <sheet name="RoW KPIs" sheetId="17" r:id="rId17"/>
    <sheet name="Enterprise" sheetId="18" r:id="rId18"/>
    <sheet name="Intern. carrier &amp; shared serv." sheetId="19" r:id="rId19"/>
    <sheet name="EE JV" sheetId="20" r:id="rId20"/>
  </sheets>
  <definedNames>
    <definedName name="_xlnm.Print_Area" localSheetId="19">'EE JV'!$A$1:$AL$50</definedName>
    <definedName name="_xlnm.Print_Titles" localSheetId="19">('EE JV'!$A:$H,'EE JV'!$1:$7)</definedName>
    <definedName name="_xlnm.Print_Area" localSheetId="17">'Enterprise'!$A$1:$BA$43</definedName>
    <definedName name="_xlnm.Print_Titles" localSheetId="17">('Enterprise'!$A:$H,'Enterprise'!$1:$7)</definedName>
    <definedName name="_xlnm.Print_Area" localSheetId="9">'France financials'!$A$1:$BA$47</definedName>
    <definedName name="_xlnm.Print_Titles" localSheetId="9">('France financials'!$A:$H,'France financials'!$1:$7)</definedName>
    <definedName name="_xlnm.Print_Area" localSheetId="10">'France KPIs'!$A$1:$W$88</definedName>
    <definedName name="_xlnm.Print_Titles" localSheetId="10">('France KPIs'!$A:$H,'France KPIs'!$1:$7)</definedName>
    <definedName name="_xlnm.Print_Area" localSheetId="0">('Front Page'!$A$1:$I$41,'Front Page'!$B$2:$J$43)</definedName>
    <definedName name="_xlnm.Print_Area" localSheetId="1">'Glossary'!$C$1:$I$90</definedName>
    <definedName name="_xlnm.Print_Titles" localSheetId="1">'Glossary'!$1:$3</definedName>
    <definedName name="_xlnm.Print_Area" localSheetId="2">'Group - conso accounts (1)'!$A$1:$BA$52</definedName>
    <definedName name="_xlnm.Print_Titles" localSheetId="2">('Group - conso accounts (1)'!$A:$H,'Group - conso accounts (1)'!$1:$7)</definedName>
    <definedName name="_xlnm.Print_Area" localSheetId="3">'Group - conso accounts (2)'!$A$1:$T$61</definedName>
    <definedName name="_xlnm.Print_Titles" localSheetId="3">('Group - conso accounts (2)'!$A:$H,'Group - conso accounts (2)'!$1:$7)</definedName>
    <definedName name="_xlnm.Print_Area" localSheetId="5">'Group - financial KPIs'!$A$1:$BA$101</definedName>
    <definedName name="_xlnm.Print_Titles" localSheetId="5">('Group - financial KPIs'!$A:$H,'Group - financial KPIs'!$1:$7)</definedName>
    <definedName name="_xlnm.Print_Area" localSheetId="6">'Group - operational KPIs'!$A$1:$W$55</definedName>
    <definedName name="_xlnm.Print_Titles" localSheetId="6">('Group - operational KPIs'!$A:$H,'Group - operational KPIs'!$1:$7)</definedName>
    <definedName name="_xlnm.Print_Area" localSheetId="7">'Group - segment reporting'!$A$1:$DF$48</definedName>
    <definedName name="_xlnm.Print_Titles" localSheetId="7">('Group - segment reporting'!$A:$H,'Group - segment reporting'!$1:$7)</definedName>
    <definedName name="_xlnm.Print_Area" localSheetId="18">'Intern. carrier &amp; shared serv.'!$A$1:$BA$26</definedName>
    <definedName name="_xlnm.Print_Titles" localSheetId="18">('Intern. carrier &amp; shared serv.'!$A:$H,'Intern. carrier &amp; shared serv.'!$1:$7)</definedName>
    <definedName name="_xlnm.Print_Area" localSheetId="13">'Poland financials'!$A$1:$BA$55</definedName>
    <definedName name="_xlnm.Print_Titles" localSheetId="13">('Poland financials'!$A:$H,'Poland financials'!$1:$7)</definedName>
    <definedName name="_xlnm.Print_Area" localSheetId="14">'Poland KPIs'!$A$1:$W$68</definedName>
    <definedName name="_xlnm.Print_Titles" localSheetId="14">('Poland KPIs'!$A:$H,'Poland KPIs'!$1:$7)</definedName>
    <definedName name="_xlnm.Print_Area" localSheetId="15">'RoW financials'!$A$1:$BA$71</definedName>
    <definedName name="_xlnm.Print_Titles" localSheetId="15">('RoW financials'!$A:$H,'RoW financials'!$1:$7)</definedName>
    <definedName name="_xlnm.Print_Area" localSheetId="16">'RoW KPIs'!$A$1:$W$99</definedName>
    <definedName name="_xlnm.Print_Titles" localSheetId="16">('RoW KPIs'!$A:$H,'RoW KPIs'!$1:$7)</definedName>
    <definedName name="_xlnm.Print_Area" localSheetId="11">'Spain financials'!$A$1:$BA$38</definedName>
    <definedName name="_xlnm.Print_Titles" localSheetId="11">('Spain financials'!$A:$H,'Spain financials'!$1:$7)</definedName>
    <definedName name="_xlnm.Print_Area" localSheetId="12">'Spain KPIs'!$A$1:$W$58</definedName>
    <definedName name="_xlnm.Print_Titles" localSheetId="12">'Spain KPIs'!$A:$H</definedName>
    <definedName name="___thinkcell5aFItIP0RkiJdEMJNkLa4g">NA()</definedName>
    <definedName name="___thinkcellgfItXg5JbEqnYAD0zleUOg">NA()</definedName>
    <definedName name="___thinkcellikjVBE_euU_2596ut4702Q">NA()</definedName>
    <definedName name="___thinkcelliKRdRc1ZZESd_hTGM_tGvg">NA()</definedName>
    <definedName name="___thinkcellIl_LSckGgESX1Ya4ZojmGA">NA()</definedName>
    <definedName name="___thinkcelljUsqSX0xs0yiJmIXZB9PGw">NA()</definedName>
    <definedName name="___thinkcelllgKRnHHlSEm__lbJiBkMgA">NA()</definedName>
    <definedName name="___thinkcellm5FBsnuOe0eXqeaSOjSq2g">NA()</definedName>
    <definedName name="___thinkcelln3bcNVO1QUaUVzQOczOW2w">NA()</definedName>
    <definedName name="___thinkcelloevKD7M4VUeVMIrWC6rWdg">NA()</definedName>
    <definedName name="___thinkcelloh2_lcKCm068DRkluMQ6VQ">NA()</definedName>
    <definedName name="___thinkcellu8zzohadFUS1_BpDUCn7OA">NA()</definedName>
    <definedName name="___thinkcellv9CuzWqBq0OsYOal1WQzsw">NA()</definedName>
    <definedName name="___thinkcellVQJn1eNCgU2JKG2gq7hlNA">NA()</definedName>
    <definedName name="___thinkcellx0grSQEi9kqgTL7vJ9rOUQ">NA()</definedName>
    <definedName name="___thinkcellz5BeauQmEEm3c0cIr5_OBA">NA()</definedName>
    <definedName name="___thinkcell_hFiCr4PgUmYx81qicgF4A">NA()</definedName>
    <definedName name="___thinkcell_oG9YmPWXUWCshIwYBnJNA">NA()</definedName>
    <definedName name="Excel_BuiltIn_Print_Area" localSheetId="0">'Front Page'!$B$2:$J$43</definedName>
    <definedName name="Z_35EF954D_174B_4D28_AB91_5A7D37544D7F__wvu_PrintArea" localSheetId="0">'Front Page'!$B$2:$I$40</definedName>
    <definedName name="Z_942D10ED_6F44_4DBC_8F36_DEB524504581__wvu_PrintArea" localSheetId="0">'Front Page'!$B$2:$I$40</definedName>
    <definedName name="Z_A6710A73_B00F_431E_BE33_B95C5DD0131F__wvu_PrintArea" localSheetId="0">'Front Page'!$B$2:$I$40</definedName>
    <definedName name="Z_F00F9B31_078A_4C63_8791_004BFCB10947__wvu_PrintArea" localSheetId="0">'Front Page'!$B$2:$I$40</definedName>
    <definedName name="Z_35EF954D_174B_4D28_AB91_5A7D37544D7F__wvu_Cols" localSheetId="1">'Glossary'!$A:$A</definedName>
    <definedName name="Z_35EF954D_174B_4D28_AB91_5A7D37544D7F__wvu_PrintArea" localSheetId="1">'Glossary'!$A$1:$I$90</definedName>
    <definedName name="Z_35EF954D_174B_4D28_AB91_5A7D37544D7F__wvu_PrintTitles" localSheetId="1">'Glossary'!$1:$3</definedName>
    <definedName name="Z_88969681_AAB1_4ACC_875E_A285FED6B290__wvu_Cols" localSheetId="1">'Glossary'!$A:$A</definedName>
    <definedName name="Z_88969681_AAB1_4ACC_875E_A285FED6B290__wvu_PrintArea" localSheetId="1">'Glossary'!$A$1:$I$90</definedName>
    <definedName name="Z_88969681_AAB1_4ACC_875E_A285FED6B290__wvu_PrintTitles" localSheetId="1">'Glossary'!$1:$3</definedName>
    <definedName name="Z_942D10ED_6F44_4DBC_8F36_DEB524504581__wvu_Cols" localSheetId="1">'Glossary'!$A:$A</definedName>
    <definedName name="Z_942D10ED_6F44_4DBC_8F36_DEB524504581__wvu_PrintArea" localSheetId="1">'Glossary'!$A$1:$I$90</definedName>
    <definedName name="Z_942D10ED_6F44_4DBC_8F36_DEB524504581__wvu_PrintTitles" localSheetId="1">'Glossary'!$1:$3</definedName>
    <definedName name="Z_A330ED54_E58A_40EA_BEF9_ADCE684AD30D__wvu_Cols" localSheetId="1">'Glossary'!$A:$A</definedName>
    <definedName name="Z_A330ED54_E58A_40EA_BEF9_ADCE684AD30D__wvu_PrintArea" localSheetId="1">'Glossary'!$A$1:$I$90</definedName>
    <definedName name="Z_A330ED54_E58A_40EA_BEF9_ADCE684AD30D__wvu_PrintTitles" localSheetId="1">'Glossary'!$1:$3</definedName>
    <definedName name="Z_A6710A73_B00F_431E_BE33_B95C5DD0131F__wvu_Cols" localSheetId="1">'Glossary'!$A:$A</definedName>
    <definedName name="Z_A6710A73_B00F_431E_BE33_B95C5DD0131F__wvu_PrintArea" localSheetId="1">'Glossary'!$A$1:$I$90</definedName>
    <definedName name="Z_A6710A73_B00F_431E_BE33_B95C5DD0131F__wvu_PrintTitles" localSheetId="1">'Glossary'!$1:$3</definedName>
    <definedName name="Z_B537ED2D_D718_4EB8_A5E3_B641CC9ED1E7__wvu_Cols" localSheetId="1">'Glossary'!$A:$A</definedName>
    <definedName name="Z_B537ED2D_D718_4EB8_A5E3_B641CC9ED1E7__wvu_PrintArea" localSheetId="1">'Glossary'!$A$1:$I$90</definedName>
    <definedName name="Z_B537ED2D_D718_4EB8_A5E3_B641CC9ED1E7__wvu_PrintTitles" localSheetId="1">'Glossary'!$1:$3</definedName>
    <definedName name="Z_EC1581FF_A72A_4DC0_BF1E_24039BEFB5CB__wvu_Cols" localSheetId="1">'Glossary'!$A:$A</definedName>
    <definedName name="Z_EC1581FF_A72A_4DC0_BF1E_24039BEFB5CB__wvu_PrintArea" localSheetId="1">'Glossary'!$A$1:$I$90</definedName>
    <definedName name="Z_EC1581FF_A72A_4DC0_BF1E_24039BEFB5CB__wvu_PrintTitles" localSheetId="1">'Glossary'!$1:$3</definedName>
    <definedName name="Z_F00F9B31_078A_4C63_8791_004BFCB10947__wvu_Cols" localSheetId="1">'Glossary'!$A:$A</definedName>
    <definedName name="Z_F00F9B31_078A_4C63_8791_004BFCB10947__wvu_PrintArea" localSheetId="1">'Glossary'!$A$1:$I$90</definedName>
    <definedName name="Z_F00F9B31_078A_4C63_8791_004BFCB10947__wvu_PrintTitles" localSheetId="1">'Glossary'!$1:$3</definedName>
    <definedName name="Z_F5BD3627_95A9_45EB_944B_FB2FFCFCD2EB__wvu_Cols" localSheetId="1">'Glossary'!$A:$A</definedName>
    <definedName name="Z_F5BD3627_95A9_45EB_944B_FB2FFCFCD2EB__wvu_PrintArea" localSheetId="1">'Glossary'!$A$1:$I$90</definedName>
    <definedName name="Z_F5BD3627_95A9_45EB_944B_FB2FFCFCD2EB__wvu_PrintTitles" localSheetId="1">'Glossary'!$1:$3</definedName>
    <definedName name="Z_35EF954D_174B_4D28_AB91_5A7D37544D7F__wvu_PrintArea" localSheetId="2">'Group - conso accounts (1)'!$A$1:$AD$52</definedName>
    <definedName name="Z_35EF954D_174B_4D28_AB91_5A7D37544D7F__wvu_PrintTitles" localSheetId="2">('Group - conso accounts (1)'!$A:$H,'Group - conso accounts (1)'!$1:$7)</definedName>
    <definedName name="Z_88969681_AAB1_4ACC_875E_A285FED6B290__wvu_PrintArea" localSheetId="2">'Group - conso accounts (1)'!$A$1:$W$52</definedName>
    <definedName name="Z_88969681_AAB1_4ACC_875E_A285FED6B290__wvu_PrintTitles" localSheetId="2">('Group - conso accounts (1)'!$A:$H,'Group - conso accounts (1)'!$1:$7)</definedName>
    <definedName name="Z_942D10ED_6F44_4DBC_8F36_DEB524504581__wvu_PrintArea" localSheetId="2">'Group - conso accounts (1)'!$A$1:$AD$52</definedName>
    <definedName name="Z_942D10ED_6F44_4DBC_8F36_DEB524504581__wvu_PrintTitles" localSheetId="2">('Group - conso accounts (1)'!$A:$H,'Group - conso accounts (1)'!$1:$7)</definedName>
    <definedName name="Z_A330ED54_E58A_40EA_BEF9_ADCE684AD30D__wvu_Cols" localSheetId="2">('Group - conso accounts (1)'!$I:$I,'Group - conso accounts (1)'!$J:$X)</definedName>
    <definedName name="Z_A330ED54_E58A_40EA_BEF9_ADCE684AD30D__wvu_PrintArea" localSheetId="2">'Group - conso accounts (1)'!$A$1:$I$52</definedName>
    <definedName name="Z_A330ED54_E58A_40EA_BEF9_ADCE684AD30D__wvu_PrintTitles" localSheetId="2">('Group - conso accounts (1)'!$A:$H,'Group - conso accounts (1)'!$1:$7)</definedName>
    <definedName name="Z_A6710A73_B00F_431E_BE33_B95C5DD0131F__wvu_PrintArea" localSheetId="2">'Group - conso accounts (1)'!$A$1:$AD$52</definedName>
    <definedName name="Z_A6710A73_B00F_431E_BE33_B95C5DD0131F__wvu_PrintTitles" localSheetId="2">('Group - conso accounts (1)'!$A:$H,'Group - conso accounts (1)'!$1:$7)</definedName>
    <definedName name="Z_B537ED2D_D718_4EB8_A5E3_B641CC9ED1E7__wvu_Cols" localSheetId="2">'Group - conso accounts (1)'!$I:$I</definedName>
    <definedName name="Z_B537ED2D_D718_4EB8_A5E3_B641CC9ED1E7__wvu_PrintArea" localSheetId="2">'Group - conso accounts (1)'!$A$1:$W$52</definedName>
    <definedName name="Z_B537ED2D_D718_4EB8_A5E3_B641CC9ED1E7__wvu_PrintTitles" localSheetId="2">('Group - conso accounts (1)'!$A:$H,'Group - conso accounts (1)'!$1:$7)</definedName>
    <definedName name="Z_EC1581FF_A72A_4DC0_BF1E_24039BEFB5CB__wvu_Cols" localSheetId="2">'Group - conso accounts (1)'!$I:$I</definedName>
    <definedName name="Z_EC1581FF_A72A_4DC0_BF1E_24039BEFB5CB__wvu_PrintArea" localSheetId="2">'Group - conso accounts (1)'!$A$1:$W$52</definedName>
    <definedName name="Z_EC1581FF_A72A_4DC0_BF1E_24039BEFB5CB__wvu_PrintTitles" localSheetId="2">('Group - conso accounts (1)'!$A:$H,'Group - conso accounts (1)'!$1:$7)</definedName>
    <definedName name="Z_F00F9B31_078A_4C63_8791_004BFCB10947__wvu_PrintArea" localSheetId="2">'Group - conso accounts (1)'!$A$1:$AD$52</definedName>
    <definedName name="Z_F00F9B31_078A_4C63_8791_004BFCB10947__wvu_PrintTitles" localSheetId="2">('Group - conso accounts (1)'!$A:$H,'Group - conso accounts (1)'!$1:$7)</definedName>
    <definedName name="Z_F5BD3627_95A9_45EB_944B_FB2FFCFCD2EB__wvu_Cols" localSheetId="2">'Group - conso accounts (1)'!$J:$W</definedName>
    <definedName name="Z_F5BD3627_95A9_45EB_944B_FB2FFCFCD2EB__wvu_PrintArea" localSheetId="2">'Group - conso accounts (1)'!$A$1:$I$52</definedName>
    <definedName name="Z_F5BD3627_95A9_45EB_944B_FB2FFCFCD2EB__wvu_PrintTitles" localSheetId="2">('Group - conso accounts (1)'!$A:$H,'Group - conso accounts (1)'!$1:$7)</definedName>
    <definedName name="Z_35EF954D_174B_4D28_AB91_5A7D37544D7F__wvu_PrintArea" localSheetId="3">'Group - conso accounts (2)'!$A$1:$N$62</definedName>
    <definedName name="Z_35EF954D_174B_4D28_AB91_5A7D37544D7F__wvu_PrintTitles" localSheetId="3">('Group - conso accounts (2)'!$A:$H,'Group - conso accounts (2)'!$1:$7)</definedName>
    <definedName name="Z_88969681_AAB1_4ACC_875E_A285FED6B290__wvu_PrintArea" localSheetId="3">'Group - conso accounts (2)'!$A$1:$L$62</definedName>
    <definedName name="Z_88969681_AAB1_4ACC_875E_A285FED6B290__wvu_PrintTitles" localSheetId="3">('Group - conso accounts (2)'!$A:$H,'Group - conso accounts (2)'!$1:$7)</definedName>
    <definedName name="Z_942D10ED_6F44_4DBC_8F36_DEB524504581__wvu_PrintArea" localSheetId="3">'Group - conso accounts (2)'!$A$1:$N$62</definedName>
    <definedName name="Z_942D10ED_6F44_4DBC_8F36_DEB524504581__wvu_PrintTitles" localSheetId="3">('Group - conso accounts (2)'!$A:$H,'Group - conso accounts (2)'!$1:$7)</definedName>
    <definedName name="Z_A330ED54_E58A_40EA_BEF9_ADCE684AD30D__wvu_PrintArea" localSheetId="3">'Group - conso accounts (2)'!$A$1:$L$62</definedName>
    <definedName name="Z_A330ED54_E58A_40EA_BEF9_ADCE684AD30D__wvu_PrintTitles" localSheetId="3">('Group - conso accounts (2)'!$A:$H,'Group - conso accounts (2)'!$1:$7)</definedName>
    <definedName name="Z_A6710A73_B00F_431E_BE33_B95C5DD0131F__wvu_PrintArea" localSheetId="3">'Group - conso accounts (2)'!$A$1:$N$62</definedName>
    <definedName name="Z_A6710A73_B00F_431E_BE33_B95C5DD0131F__wvu_PrintTitles" localSheetId="3">('Group - conso accounts (2)'!$A:$H,'Group - conso accounts (2)'!$1:$7)</definedName>
    <definedName name="Z_B537ED2D_D718_4EB8_A5E3_B641CC9ED1E7__wvu_PrintArea" localSheetId="3">'Group - conso accounts (2)'!$A$1:$L$62</definedName>
    <definedName name="Z_B537ED2D_D718_4EB8_A5E3_B641CC9ED1E7__wvu_PrintTitles" localSheetId="3">('Group - conso accounts (2)'!$A:$H,'Group - conso accounts (2)'!$1:$7)</definedName>
    <definedName name="Z_EC1581FF_A72A_4DC0_BF1E_24039BEFB5CB__wvu_PrintArea" localSheetId="3">'Group - conso accounts (2)'!$A$1:$L$62</definedName>
    <definedName name="Z_EC1581FF_A72A_4DC0_BF1E_24039BEFB5CB__wvu_PrintTitles" localSheetId="3">('Group - conso accounts (2)'!$A:$H,'Group - conso accounts (2)'!$1:$7)</definedName>
    <definedName name="Z_F00F9B31_078A_4C63_8791_004BFCB10947__wvu_PrintArea" localSheetId="3">'Group - conso accounts (2)'!$A$1:$N$62</definedName>
    <definedName name="Z_F00F9B31_078A_4C63_8791_004BFCB10947__wvu_PrintTitles" localSheetId="3">('Group - conso accounts (2)'!$A:$H,'Group - conso accounts (2)'!$1:$7)</definedName>
    <definedName name="Z_F5BD3627_95A9_45EB_944B_FB2FFCFCD2EB__wvu_PrintArea" localSheetId="3">'Group - conso accounts (2)'!$A$1:$L$62</definedName>
    <definedName name="Z_F5BD3627_95A9_45EB_944B_FB2FFCFCD2EB__wvu_PrintTitles" localSheetId="3">('Group - conso accounts (2)'!$A:$H,'Group - conso accounts (2)'!$1:$7)</definedName>
    <definedName name="Z_35EF954D_174B_4D28_AB91_5A7D37544D7F__wvu_PrintArea" localSheetId="5">'Group - financial KPIs'!$A$1:$AD$100</definedName>
    <definedName name="Z_35EF954D_174B_4D28_AB91_5A7D37544D7F__wvu_PrintTitles" localSheetId="5">('Group - financial KPIs'!$A:$H,'Group - financial KPIs'!$1:$7)</definedName>
    <definedName name="Z_88969681_AAB1_4ACC_875E_A285FED6B290__wvu_PrintArea" localSheetId="5">'Group - financial KPIs'!$A$1:$W$99</definedName>
    <definedName name="Z_88969681_AAB1_4ACC_875E_A285FED6B290__wvu_PrintTitles" localSheetId="5">('Group - financial KPIs'!$A:$H,'Group - financial KPIs'!$1:$7)</definedName>
    <definedName name="Z_942D10ED_6F44_4DBC_8F36_DEB524504581__wvu_PrintArea" localSheetId="5">'Group - financial KPIs'!$A$1:$AD$100</definedName>
    <definedName name="Z_942D10ED_6F44_4DBC_8F36_DEB524504581__wvu_PrintTitles" localSheetId="5">('Group - financial KPIs'!$A:$H,'Group - financial KPIs'!$1:$7)</definedName>
    <definedName name="Z_A330ED54_E58A_40EA_BEF9_ADCE684AD30D__wvu_Cols" localSheetId="5">('Group - financial KPIs'!$I:$I,'Group - financial KPIs'!$J:$AM)</definedName>
    <definedName name="Z_A330ED54_E58A_40EA_BEF9_ADCE684AD30D__wvu_PrintArea" localSheetId="5">'Group - financial KPIs'!$A$1:$I$99</definedName>
    <definedName name="Z_A330ED54_E58A_40EA_BEF9_ADCE684AD30D__wvu_PrintTitles" localSheetId="5">('Group - financial KPIs'!$A:$H,'Group - financial KPIs'!$1:$7)</definedName>
    <definedName name="Z_A6710A73_B00F_431E_BE33_B95C5DD0131F__wvu_PrintArea" localSheetId="5">'Group - financial KPIs'!$A$1:$AD$100</definedName>
    <definedName name="Z_A6710A73_B00F_431E_BE33_B95C5DD0131F__wvu_PrintTitles" localSheetId="5">('Group - financial KPIs'!$A:$H,'Group - financial KPIs'!$1:$7)</definedName>
    <definedName name="Z_B537ED2D_D718_4EB8_A5E3_B641CC9ED1E7__wvu_Cols" localSheetId="5">'Group - financial KPIs'!$I:$I</definedName>
    <definedName name="Z_B537ED2D_D718_4EB8_A5E3_B641CC9ED1E7__wvu_PrintArea" localSheetId="5">'Group - financial KPIs'!$A$1:$W$99</definedName>
    <definedName name="Z_B537ED2D_D718_4EB8_A5E3_B641CC9ED1E7__wvu_PrintTitles" localSheetId="5">('Group - financial KPIs'!$A:$H,'Group - financial KPIs'!$1:$7)</definedName>
    <definedName name="Z_EC1581FF_A72A_4DC0_BF1E_24039BEFB5CB__wvu_Cols" localSheetId="5">('Group - financial KPIs'!$I:$I,'Group - financial KPIs'!#REF!)</definedName>
    <definedName name="Z_EC1581FF_A72A_4DC0_BF1E_24039BEFB5CB__wvu_PrintArea" localSheetId="5">'Group - financial KPIs'!$A$1:$W$99</definedName>
    <definedName name="Z_EC1581FF_A72A_4DC0_BF1E_24039BEFB5CB__wvu_PrintTitles" localSheetId="5">('Group - financial KPIs'!$A:$H,'Group - financial KPIs'!$1:$7)</definedName>
    <definedName name="Z_F00F9B31_078A_4C63_8791_004BFCB10947__wvu_PrintArea" localSheetId="5">'Group - financial KPIs'!$A$1:$AD$100</definedName>
    <definedName name="Z_F00F9B31_078A_4C63_8791_004BFCB10947__wvu_PrintTitles" localSheetId="5">('Group - financial KPIs'!$A:$H,'Group - financial KPIs'!$1:$7)</definedName>
    <definedName name="Z_F5BD3627_95A9_45EB_944B_FB2FFCFCD2EB__wvu_Cols" localSheetId="5">'Group - financial KPIs'!$J:$W</definedName>
    <definedName name="Z_F5BD3627_95A9_45EB_944B_FB2FFCFCD2EB__wvu_PrintArea" localSheetId="5">'Group - financial KPIs'!$A$1:$I$99</definedName>
    <definedName name="Z_F5BD3627_95A9_45EB_944B_FB2FFCFCD2EB__wvu_PrintTitles" localSheetId="5">('Group - financial KPIs'!$A:$H,'Group - financial KPIs'!$1:$7)</definedName>
    <definedName name="Z_35EF954D_174B_4D28_AB91_5A7D37544D7F__wvu_PrintArea" localSheetId="6">'Group - operational KPIs'!$A$1:$P$54</definedName>
    <definedName name="Z_35EF954D_174B_4D28_AB91_5A7D37544D7F__wvu_PrintTitles" localSheetId="6">('Group - operational KPIs'!$A:$H,'Group - operational KPIs'!$1:$7)</definedName>
    <definedName name="Z_88969681_AAB1_4ACC_875E_A285FED6B290__wvu_PrintArea" localSheetId="6">'Group - operational KPIs'!$A$1:$M$51</definedName>
    <definedName name="Z_88969681_AAB1_4ACC_875E_A285FED6B290__wvu_PrintTitles" localSheetId="6">('Group - operational KPIs'!$A:$H,'Group - operational KPIs'!$1:$7)</definedName>
    <definedName name="Z_942D10ED_6F44_4DBC_8F36_DEB524504581__wvu_PrintArea" localSheetId="6">'Group - operational KPIs'!$A$1:$P$53</definedName>
    <definedName name="Z_942D10ED_6F44_4DBC_8F36_DEB524504581__wvu_PrintTitles" localSheetId="6">('Group - operational KPIs'!$A:$H,'Group - operational KPIs'!$1:$7)</definedName>
    <definedName name="Z_A330ED54_E58A_40EA_BEF9_ADCE684AD30D__wvu_PrintArea" localSheetId="6">'Group - operational KPIs'!$A$1:$M$51</definedName>
    <definedName name="Z_A330ED54_E58A_40EA_BEF9_ADCE684AD30D__wvu_PrintTitles" localSheetId="6">('Group - operational KPIs'!$A:$H,'Group - operational KPIs'!$1:$7)</definedName>
    <definedName name="Z_A6710A73_B00F_431E_BE33_B95C5DD0131F__wvu_PrintArea" localSheetId="6">'Group - operational KPIs'!$A$1:$P$54</definedName>
    <definedName name="Z_A6710A73_B00F_431E_BE33_B95C5DD0131F__wvu_PrintTitles" localSheetId="6">('Group - operational KPIs'!$A:$H,'Group - operational KPIs'!$1:$7)</definedName>
    <definedName name="Z_B537ED2D_D718_4EB8_A5E3_B641CC9ED1E7__wvu_PrintArea" localSheetId="6">'Group - operational KPIs'!$A$1:$M$51</definedName>
    <definedName name="Z_B537ED2D_D718_4EB8_A5E3_B641CC9ED1E7__wvu_PrintTitles" localSheetId="6">('Group - operational KPIs'!$A:$H,'Group - operational KPIs'!$1:$7)</definedName>
    <definedName name="Z_EC1581FF_A72A_4DC0_BF1E_24039BEFB5CB__wvu_PrintArea" localSheetId="6">'Group - operational KPIs'!$A$1:$M$51</definedName>
    <definedName name="Z_EC1581FF_A72A_4DC0_BF1E_24039BEFB5CB__wvu_PrintTitles" localSheetId="6">('Group - operational KPIs'!$A:$H,'Group - operational KPIs'!$1:$7)</definedName>
    <definedName name="Z_F00F9B31_078A_4C63_8791_004BFCB10947__wvu_PrintArea" localSheetId="6">'Group - operational KPIs'!$A$1:$P$53</definedName>
    <definedName name="Z_F00F9B31_078A_4C63_8791_004BFCB10947__wvu_PrintTitles" localSheetId="6">('Group - operational KPIs'!$A:$H,'Group - operational KPIs'!$1:$7)</definedName>
    <definedName name="Z_F5BD3627_95A9_45EB_944B_FB2FFCFCD2EB__wvu_PrintArea" localSheetId="6">'Group - operational KPIs'!$A$1:$M$51</definedName>
    <definedName name="Z_F5BD3627_95A9_45EB_944B_FB2FFCFCD2EB__wvu_PrintTitles" localSheetId="6">('Group - operational KPIs'!$A:$H,'Group - operational KPIs'!$1:$7)</definedName>
    <definedName name="Z_35EF954D_174B_4D28_AB91_5A7D37544D7F__wvu_PrintArea" localSheetId="7">'Group - segment reporting'!$A$1:$BG$50</definedName>
    <definedName name="Z_35EF954D_174B_4D28_AB91_5A7D37544D7F__wvu_PrintTitles" localSheetId="7">('Group - segment reporting'!$A:$H,'Group - segment reporting'!$1:$7)</definedName>
    <definedName name="Z_88969681_AAB1_4ACC_875E_A285FED6B290__wvu_PrintArea" localSheetId="7">'Group - segment reporting'!$A$1:$AP$50</definedName>
    <definedName name="Z_88969681_AAB1_4ACC_875E_A285FED6B290__wvu_PrintTitles" localSheetId="7">('Group - segment reporting'!$A:$H,'Group - segment reporting'!$1:$7)</definedName>
    <definedName name="Z_942D10ED_6F44_4DBC_8F36_DEB524504581__wvu_PrintArea" localSheetId="7">'Group - segment reporting'!$A$1:$BG$50</definedName>
    <definedName name="Z_942D10ED_6F44_4DBC_8F36_DEB524504581__wvu_PrintTitles" localSheetId="7">('Group - segment reporting'!$A:$H,'Group - segment reporting'!$1:$7)</definedName>
    <definedName name="Z_A330ED54_E58A_40EA_BEF9_ADCE684AD30D__wvu_Cols" localSheetId="7">('Group - segment reporting'!$I:$I,'Group - segment reporting'!$J:$AP)</definedName>
    <definedName name="Z_A330ED54_E58A_40EA_BEF9_ADCE684AD30D__wvu_PrintArea" localSheetId="7">'Group - segment reporting'!$A$1:$I$50</definedName>
    <definedName name="Z_A330ED54_E58A_40EA_BEF9_ADCE684AD30D__wvu_PrintTitles" localSheetId="7">('Group - segment reporting'!$A:$H,'Group - segment reporting'!$1:$7)</definedName>
    <definedName name="Z_A6710A73_B00F_431E_BE33_B95C5DD0131F__wvu_PrintArea" localSheetId="7">'Group - segment reporting'!$A$1:$BG$50</definedName>
    <definedName name="Z_A6710A73_B00F_431E_BE33_B95C5DD0131F__wvu_PrintTitles" localSheetId="7">('Group - segment reporting'!$A:$H,'Group - segment reporting'!$1:$7)</definedName>
    <definedName name="Z_B537ED2D_D718_4EB8_A5E3_B641CC9ED1E7__wvu_Cols" localSheetId="7">'Group - segment reporting'!$I:$I</definedName>
    <definedName name="Z_B537ED2D_D718_4EB8_A5E3_B641CC9ED1E7__wvu_PrintArea" localSheetId="7">'Group - segment reporting'!$A$1:$AP$50</definedName>
    <definedName name="Z_B537ED2D_D718_4EB8_A5E3_B641CC9ED1E7__wvu_PrintTitles" localSheetId="7">('Group - segment reporting'!$A:$H,'Group - segment reporting'!$1:$7)</definedName>
    <definedName name="Z_EC1581FF_A72A_4DC0_BF1E_24039BEFB5CB__wvu_Cols" localSheetId="7">('Group - segment reporting'!$I:$I,'Group - segment reporting'!#REF!)</definedName>
    <definedName name="Z_EC1581FF_A72A_4DC0_BF1E_24039BEFB5CB__wvu_PrintArea" localSheetId="7">'Group - segment reporting'!$A$1:$AP$50</definedName>
    <definedName name="Z_EC1581FF_A72A_4DC0_BF1E_24039BEFB5CB__wvu_PrintTitles" localSheetId="7">('Group - segment reporting'!$A:$H,'Group - segment reporting'!$1:$7)</definedName>
    <definedName name="Z_F00F9B31_078A_4C63_8791_004BFCB10947__wvu_PrintArea" localSheetId="7">'Group - segment reporting'!$A$1:$BG$50</definedName>
    <definedName name="Z_F00F9B31_078A_4C63_8791_004BFCB10947__wvu_PrintTitles" localSheetId="7">('Group - segment reporting'!$A:$H,'Group - segment reporting'!$1:$7)</definedName>
    <definedName name="Z_F5BD3627_95A9_45EB_944B_FB2FFCFCD2EB__wvu_Cols" localSheetId="7">'Group - segment reporting'!$J:$AP</definedName>
    <definedName name="Z_F5BD3627_95A9_45EB_944B_FB2FFCFCD2EB__wvu_PrintArea" localSheetId="7">'Group - segment reporting'!$A$1:$I$50</definedName>
    <definedName name="Z_F5BD3627_95A9_45EB_944B_FB2FFCFCD2EB__wvu_PrintTitles" localSheetId="7">('Group - segment reporting'!$A:$H,'Group - segment reporting'!$1:$7)</definedName>
    <definedName name="Z_35EF954D_174B_4D28_AB91_5A7D37544D7F__wvu_PrintArea" localSheetId="9">'France financials'!$A$1:$AD$49</definedName>
    <definedName name="Z_35EF954D_174B_4D28_AB91_5A7D37544D7F__wvu_PrintTitles" localSheetId="9">('France financials'!$A:$H,'France financials'!$1:$7)</definedName>
    <definedName name="Z_88969681_AAB1_4ACC_875E_A285FED6B290__wvu_PrintArea" localSheetId="9">'France financials'!$A$1:$W$48</definedName>
    <definedName name="Z_88969681_AAB1_4ACC_875E_A285FED6B290__wvu_PrintTitles" localSheetId="9">('France financials'!$A:$H,'France financials'!$1:$7)</definedName>
    <definedName name="Z_942D10ED_6F44_4DBC_8F36_DEB524504581__wvu_PrintArea" localSheetId="9">'France financials'!$A$1:$AD$48</definedName>
    <definedName name="Z_942D10ED_6F44_4DBC_8F36_DEB524504581__wvu_PrintTitles" localSheetId="9">('France financials'!$A:$H,'France financials'!$1:$7)</definedName>
    <definedName name="Z_A330ED54_E58A_40EA_BEF9_ADCE684AD30D__wvu_Cols" localSheetId="9">('France financials'!$I:$I,'France financials'!$J:$AM)</definedName>
    <definedName name="Z_A330ED54_E58A_40EA_BEF9_ADCE684AD30D__wvu_PrintArea" localSheetId="9">'France financials'!$A$1:$I$48</definedName>
    <definedName name="Z_A330ED54_E58A_40EA_BEF9_ADCE684AD30D__wvu_PrintTitles" localSheetId="9">('France financials'!$A:$H,'France financials'!$1:$7)</definedName>
    <definedName name="Z_A6710A73_B00F_431E_BE33_B95C5DD0131F__wvu_PrintArea" localSheetId="9">'France financials'!$A$1:$AD$49</definedName>
    <definedName name="Z_A6710A73_B00F_431E_BE33_B95C5DD0131F__wvu_PrintTitles" localSheetId="9">('France financials'!$A:$H,'France financials'!$1:$7)</definedName>
    <definedName name="Z_B537ED2D_D718_4EB8_A5E3_B641CC9ED1E7__wvu_Cols" localSheetId="9">'France financials'!$I:$I</definedName>
    <definedName name="Z_B537ED2D_D718_4EB8_A5E3_B641CC9ED1E7__wvu_PrintArea" localSheetId="9">'France financials'!$A$1:$W$48</definedName>
    <definedName name="Z_B537ED2D_D718_4EB8_A5E3_B641CC9ED1E7__wvu_PrintTitles" localSheetId="9">('France financials'!$A:$H,'France financials'!$1:$7)</definedName>
    <definedName name="Z_EC1581FF_A72A_4DC0_BF1E_24039BEFB5CB__wvu_Cols" localSheetId="9">'France financials'!$I:$I</definedName>
    <definedName name="Z_EC1581FF_A72A_4DC0_BF1E_24039BEFB5CB__wvu_PrintArea" localSheetId="9">'France financials'!$A$1:$W$48</definedName>
    <definedName name="Z_EC1581FF_A72A_4DC0_BF1E_24039BEFB5CB__wvu_PrintTitles" localSheetId="9">('France financials'!$A:$H,'France financials'!$1:$7)</definedName>
    <definedName name="Z_F00F9B31_078A_4C63_8791_004BFCB10947__wvu_PrintArea" localSheetId="9">'France financials'!$A$1:$AD$48</definedName>
    <definedName name="Z_F00F9B31_078A_4C63_8791_004BFCB10947__wvu_PrintTitles" localSheetId="9">('France financials'!$A:$H,'France financials'!$1:$7)</definedName>
    <definedName name="Z_F5BD3627_95A9_45EB_944B_FB2FFCFCD2EB__wvu_Cols" localSheetId="9">'France financials'!$J:$W</definedName>
    <definedName name="Z_F5BD3627_95A9_45EB_944B_FB2FFCFCD2EB__wvu_PrintArea" localSheetId="9">'France financials'!$A$1:$I$48</definedName>
    <definedName name="Z_F5BD3627_95A9_45EB_944B_FB2FFCFCD2EB__wvu_PrintTitles" localSheetId="9">('France financials'!$A:$H,'France financials'!$1:$7)</definedName>
    <definedName name="Z_35EF954D_174B_4D28_AB91_5A7D37544D7F__wvu_PrintArea" localSheetId="10">'France KPIs'!$A$1:$P$86</definedName>
    <definedName name="Z_35EF954D_174B_4D28_AB91_5A7D37544D7F__wvu_PrintTitles" localSheetId="10">('France KPIs'!$A:$H,'France KPIs'!$1:$7)</definedName>
    <definedName name="Z_88969681_AAB1_4ACC_875E_A285FED6B290__wvu_PrintArea" localSheetId="10">'France KPIs'!$A$1:$M$83</definedName>
    <definedName name="Z_88969681_AAB1_4ACC_875E_A285FED6B290__wvu_PrintTitles" localSheetId="10">('France KPIs'!$A:$H,'France KPIs'!$1:$7)</definedName>
    <definedName name="Z_942D10ED_6F44_4DBC_8F36_DEB524504581__wvu_PrintArea" localSheetId="10">'France KPIs'!$A$1:$P$85</definedName>
    <definedName name="Z_942D10ED_6F44_4DBC_8F36_DEB524504581__wvu_PrintTitles" localSheetId="10">('France KPIs'!$A:$H,'France KPIs'!$1:$7)</definedName>
    <definedName name="Z_A330ED54_E58A_40EA_BEF9_ADCE684AD30D__wvu_PrintArea" localSheetId="10">'France KPIs'!$A$1:$M$83</definedName>
    <definedName name="Z_A330ED54_E58A_40EA_BEF9_ADCE684AD30D__wvu_PrintTitles" localSheetId="10">('France KPIs'!$A:$H,'France KPIs'!$1:$7)</definedName>
    <definedName name="Z_A6710A73_B00F_431E_BE33_B95C5DD0131F__wvu_PrintArea" localSheetId="10">'France KPIs'!$A$1:$P$86</definedName>
    <definedName name="Z_A6710A73_B00F_431E_BE33_B95C5DD0131F__wvu_PrintTitles" localSheetId="10">('France KPIs'!$A:$H,'France KPIs'!$1:$7)</definedName>
    <definedName name="Z_B537ED2D_D718_4EB8_A5E3_B641CC9ED1E7__wvu_PrintArea" localSheetId="10">'France KPIs'!$A$1:$M$83</definedName>
    <definedName name="Z_B537ED2D_D718_4EB8_A5E3_B641CC9ED1E7__wvu_PrintTitles" localSheetId="10">('France KPIs'!$A:$H,'France KPIs'!$1:$7)</definedName>
    <definedName name="Z_EC1581FF_A72A_4DC0_BF1E_24039BEFB5CB__wvu_PrintArea" localSheetId="10">'France KPIs'!$A$1:$M$83</definedName>
    <definedName name="Z_EC1581FF_A72A_4DC0_BF1E_24039BEFB5CB__wvu_PrintTitles" localSheetId="10">('France KPIs'!$A:$H,'France KPIs'!$1:$7)</definedName>
    <definedName name="Z_F00F9B31_078A_4C63_8791_004BFCB10947__wvu_PrintArea" localSheetId="10">'France KPIs'!$A$1:$P$85</definedName>
    <definedName name="Z_F00F9B31_078A_4C63_8791_004BFCB10947__wvu_PrintTitles" localSheetId="10">('France KPIs'!$A:$H,'France KPIs'!$1:$7)</definedName>
    <definedName name="Z_F5BD3627_95A9_45EB_944B_FB2FFCFCD2EB__wvu_PrintArea" localSheetId="10">'France KPIs'!$A$1:$M$83</definedName>
    <definedName name="Z_F5BD3627_95A9_45EB_944B_FB2FFCFCD2EB__wvu_PrintTitles" localSheetId="10">('France KPIs'!$A:$H,'France KPIs'!$1:$7)</definedName>
    <definedName name="Z_35EF954D_174B_4D28_AB91_5A7D37544D7F__wvu_PrintArea" localSheetId="11">'Spain financials'!$A$1:$AD$33</definedName>
    <definedName name="Z_35EF954D_174B_4D28_AB91_5A7D37544D7F__wvu_PrintTitles" localSheetId="11">('Spain financials'!$A:$H,'Spain financials'!$1:$7)</definedName>
    <definedName name="Z_88969681_AAB1_4ACC_875E_A285FED6B290__wvu_PrintArea" localSheetId="11">'Spain financials'!$A$1:$W$33</definedName>
    <definedName name="Z_88969681_AAB1_4ACC_875E_A285FED6B290__wvu_PrintTitles" localSheetId="11">('Spain financials'!$A:$H,'Spain financials'!$1:$7)</definedName>
    <definedName name="Z_942D10ED_6F44_4DBC_8F36_DEB524504581__wvu_PrintArea" localSheetId="11">'Spain financials'!$A$1:$AD$33</definedName>
    <definedName name="Z_942D10ED_6F44_4DBC_8F36_DEB524504581__wvu_PrintTitles" localSheetId="11">('Spain financials'!$A:$H,'Spain financials'!$1:$7)</definedName>
    <definedName name="Z_A330ED54_E58A_40EA_BEF9_ADCE684AD30D__wvu_Cols" localSheetId="11">('Spain financials'!$I:$I,'Spain financials'!$J:$X)</definedName>
    <definedName name="Z_A330ED54_E58A_40EA_BEF9_ADCE684AD30D__wvu_PrintArea" localSheetId="11">'Spain financials'!$A$1:$I$33</definedName>
    <definedName name="Z_A330ED54_E58A_40EA_BEF9_ADCE684AD30D__wvu_PrintTitles" localSheetId="11">('Spain financials'!$A:$H,'Spain financials'!$1:$7)</definedName>
    <definedName name="Z_A6710A73_B00F_431E_BE33_B95C5DD0131F__wvu_PrintArea" localSheetId="11">'Spain financials'!$A$1:$AD$33</definedName>
    <definedName name="Z_A6710A73_B00F_431E_BE33_B95C5DD0131F__wvu_PrintTitles" localSheetId="11">('Spain financials'!$A:$H,'Spain financials'!$1:$7)</definedName>
    <definedName name="Z_B537ED2D_D718_4EB8_A5E3_B641CC9ED1E7__wvu_Cols" localSheetId="11">'Spain financials'!$I:$I</definedName>
    <definedName name="Z_B537ED2D_D718_4EB8_A5E3_B641CC9ED1E7__wvu_PrintArea" localSheetId="11">'Spain financials'!$A$1:$W$33</definedName>
    <definedName name="Z_B537ED2D_D718_4EB8_A5E3_B641CC9ED1E7__wvu_PrintTitles" localSheetId="11">('Spain financials'!$A:$H,'Spain financials'!$1:$7)</definedName>
    <definedName name="Z_EC1581FF_A72A_4DC0_BF1E_24039BEFB5CB__wvu_Cols" localSheetId="11">'Spain financials'!$I:$I</definedName>
    <definedName name="Z_EC1581FF_A72A_4DC0_BF1E_24039BEFB5CB__wvu_PrintArea" localSheetId="11">'Spain financials'!$A$1:$W$33</definedName>
    <definedName name="Z_EC1581FF_A72A_4DC0_BF1E_24039BEFB5CB__wvu_PrintTitles" localSheetId="11">('Spain financials'!$A:$H,'Spain financials'!$1:$7)</definedName>
    <definedName name="Z_F00F9B31_078A_4C63_8791_004BFCB10947__wvu_PrintArea" localSheetId="11">'Spain financials'!$A$1:$AD$33</definedName>
    <definedName name="Z_F00F9B31_078A_4C63_8791_004BFCB10947__wvu_PrintTitles" localSheetId="11">('Spain financials'!$A:$H,'Spain financials'!$1:$7)</definedName>
    <definedName name="Z_F5BD3627_95A9_45EB_944B_FB2FFCFCD2EB__wvu_Cols" localSheetId="11">'Spain financials'!$J:$W</definedName>
    <definedName name="Z_F5BD3627_95A9_45EB_944B_FB2FFCFCD2EB__wvu_PrintArea" localSheetId="11">'Spain financials'!$A$1:$I$33</definedName>
    <definedName name="Z_F5BD3627_95A9_45EB_944B_FB2FFCFCD2EB__wvu_PrintTitles" localSheetId="11">('Spain financials'!$A:$H,'Spain financials'!$1:$7)</definedName>
    <definedName name="Excel_BuiltIn_Print_Titles" localSheetId="12">('Spain KPIs'!$A:$H,'Spain KPIs'!#REF!)</definedName>
    <definedName name="Z_35EF954D_174B_4D28_AB91_5A7D37544D7F__wvu_PrintArea" localSheetId="12">'Spain KPIs'!$A$1:$P$56</definedName>
    <definedName name="Z_88969681_AAB1_4ACC_875E_A285FED6B290__wvu_PrintArea" localSheetId="12">'Spain KPIs'!$A$1:$M$55</definedName>
    <definedName name="Z_942D10ED_6F44_4DBC_8F36_DEB524504581__wvu_PrintArea" localSheetId="12">'Spain KPIs'!$A$1:$P$55</definedName>
    <definedName name="Z_A330ED54_E58A_40EA_BEF9_ADCE684AD30D__wvu_PrintArea" localSheetId="12">'Spain KPIs'!$A$1:$M$55</definedName>
    <definedName name="Z_A6710A73_B00F_431E_BE33_B95C5DD0131F__wvu_PrintArea" localSheetId="12">'Spain KPIs'!$A$1:$P$56</definedName>
    <definedName name="Z_B537ED2D_D718_4EB8_A5E3_B641CC9ED1E7__wvu_PrintArea" localSheetId="12">'Spain KPIs'!$A$1:$M$55</definedName>
    <definedName name="Z_EC1581FF_A72A_4DC0_BF1E_24039BEFB5CB__wvu_PrintArea" localSheetId="12">'Spain KPIs'!$A$1:$M$55</definedName>
    <definedName name="Z_F00F9B31_078A_4C63_8791_004BFCB10947__wvu_PrintArea" localSheetId="12">'Spain KPIs'!$A$1:$P$55</definedName>
    <definedName name="Z_F5BD3627_95A9_45EB_944B_FB2FFCFCD2EB__wvu_PrintArea" localSheetId="12">'Spain KPIs'!$A$1:$M$55</definedName>
    <definedName name="Z_35EF954D_174B_4D28_AB91_5A7D37544D7F__wvu_PrintArea" localSheetId="13">'Poland financials'!$A$1:$AD$57</definedName>
    <definedName name="Z_35EF954D_174B_4D28_AB91_5A7D37544D7F__wvu_PrintTitles" localSheetId="13">('Poland financials'!$A:$H,'Poland financials'!$1:$7)</definedName>
    <definedName name="Z_88969681_AAB1_4ACC_875E_A285FED6B290__wvu_PrintArea" localSheetId="13">'Poland financials'!$A$1:$W$53</definedName>
    <definedName name="Z_88969681_AAB1_4ACC_875E_A285FED6B290__wvu_PrintTitles" localSheetId="13">('Poland financials'!$A:$H,'Poland financials'!$1:$7)</definedName>
    <definedName name="Z_942D10ED_6F44_4DBC_8F36_DEB524504581__wvu_PrintArea" localSheetId="13">'Poland financials'!$A$1:$AD$53</definedName>
    <definedName name="Z_942D10ED_6F44_4DBC_8F36_DEB524504581__wvu_PrintTitles" localSheetId="13">('Poland financials'!$A:$H,'Poland financials'!$1:$7)</definedName>
    <definedName name="Z_A330ED54_E58A_40EA_BEF9_ADCE684AD30D__wvu_Cols" localSheetId="13">('Poland financials'!$I:$I,'Poland financials'!$J:$X)</definedName>
    <definedName name="Z_A330ED54_E58A_40EA_BEF9_ADCE684AD30D__wvu_PrintArea" localSheetId="13">'Poland financials'!$A$1:$I$53</definedName>
    <definedName name="Z_A330ED54_E58A_40EA_BEF9_ADCE684AD30D__wvu_PrintTitles" localSheetId="13">('Poland financials'!$A:$H,'Poland financials'!$1:$7)</definedName>
    <definedName name="Z_A6710A73_B00F_431E_BE33_B95C5DD0131F__wvu_PrintArea" localSheetId="13">'Poland financials'!$A$1:$AD$57</definedName>
    <definedName name="Z_A6710A73_B00F_431E_BE33_B95C5DD0131F__wvu_PrintTitles" localSheetId="13">('Poland financials'!$A:$H,'Poland financials'!$1:$7)</definedName>
    <definedName name="Z_B537ED2D_D718_4EB8_A5E3_B641CC9ED1E7__wvu_Cols" localSheetId="13">'Poland financials'!$I:$I</definedName>
    <definedName name="Z_B537ED2D_D718_4EB8_A5E3_B641CC9ED1E7__wvu_PrintArea" localSheetId="13">'Poland financials'!$A$1:$W$53</definedName>
    <definedName name="Z_B537ED2D_D718_4EB8_A5E3_B641CC9ED1E7__wvu_PrintTitles" localSheetId="13">('Poland financials'!$A:$H,'Poland financials'!$1:$7)</definedName>
    <definedName name="Z_EC1581FF_A72A_4DC0_BF1E_24039BEFB5CB__wvu_Cols" localSheetId="13">'Poland financials'!$I:$I</definedName>
    <definedName name="Z_EC1581FF_A72A_4DC0_BF1E_24039BEFB5CB__wvu_PrintArea" localSheetId="13">'Poland financials'!$A$1:$W$53</definedName>
    <definedName name="Z_EC1581FF_A72A_4DC0_BF1E_24039BEFB5CB__wvu_PrintTitles" localSheetId="13">('Poland financials'!$A:$H,'Poland financials'!$1:$7)</definedName>
    <definedName name="Z_F00F9B31_078A_4C63_8791_004BFCB10947__wvu_PrintArea" localSheetId="13">'Poland financials'!$A$1:$AD$53</definedName>
    <definedName name="Z_F00F9B31_078A_4C63_8791_004BFCB10947__wvu_PrintTitles" localSheetId="13">('Poland financials'!$A:$H,'Poland financials'!$1:$7)</definedName>
    <definedName name="Z_F5BD3627_95A9_45EB_944B_FB2FFCFCD2EB__wvu_Cols" localSheetId="13">'Poland financials'!$J:$W</definedName>
    <definedName name="Z_F5BD3627_95A9_45EB_944B_FB2FFCFCD2EB__wvu_PrintArea" localSheetId="13">'Poland financials'!$A$1:$I$53</definedName>
    <definedName name="Z_F5BD3627_95A9_45EB_944B_FB2FFCFCD2EB__wvu_PrintTitles" localSheetId="13">('Poland financials'!$A:$H,'Poland financials'!$1:$7)</definedName>
    <definedName name="Z_35EF954D_174B_4D28_AB91_5A7D37544D7F__wvu_PrintArea" localSheetId="14">'Poland KPIs'!$A$1:$P$70</definedName>
    <definedName name="Z_35EF954D_174B_4D28_AB91_5A7D37544D7F__wvu_PrintTitles" localSheetId="14">('Poland KPIs'!$A:$H,'Poland KPIs'!$1:$7)</definedName>
    <definedName name="Z_88969681_AAB1_4ACC_875E_A285FED6B290__wvu_PrintArea" localSheetId="14">'Poland KPIs'!$A$1:$M$69</definedName>
    <definedName name="Z_88969681_AAB1_4ACC_875E_A285FED6B290__wvu_PrintTitles" localSheetId="14">('Poland KPIs'!$A:$H,'Poland KPIs'!$1:$7)</definedName>
    <definedName name="Z_942D10ED_6F44_4DBC_8F36_DEB524504581__wvu_PrintArea" localSheetId="14">'Poland KPIs'!$A$1:$P$69</definedName>
    <definedName name="Z_942D10ED_6F44_4DBC_8F36_DEB524504581__wvu_PrintTitles" localSheetId="14">('Poland KPIs'!$A:$H,'Poland KPIs'!$1:$7)</definedName>
    <definedName name="Z_A330ED54_E58A_40EA_BEF9_ADCE684AD30D__wvu_PrintArea" localSheetId="14">'Poland KPIs'!$A$1:$M$69</definedName>
    <definedName name="Z_A330ED54_E58A_40EA_BEF9_ADCE684AD30D__wvu_PrintTitles" localSheetId="14">('Poland KPIs'!$A:$H,'Poland KPIs'!$1:$7)</definedName>
    <definedName name="Z_A6710A73_B00F_431E_BE33_B95C5DD0131F__wvu_PrintArea" localSheetId="14">'Poland KPIs'!$A$1:$P$70</definedName>
    <definedName name="Z_A6710A73_B00F_431E_BE33_B95C5DD0131F__wvu_PrintTitles" localSheetId="14">('Poland KPIs'!$A:$H,'Poland KPIs'!$1:$7)</definedName>
    <definedName name="Z_B537ED2D_D718_4EB8_A5E3_B641CC9ED1E7__wvu_PrintArea" localSheetId="14">'Poland KPIs'!$A$1:$M$69</definedName>
    <definedName name="Z_B537ED2D_D718_4EB8_A5E3_B641CC9ED1E7__wvu_PrintTitles" localSheetId="14">('Poland KPIs'!$A:$H,'Poland KPIs'!$1:$7)</definedName>
    <definedName name="Z_EC1581FF_A72A_4DC0_BF1E_24039BEFB5CB__wvu_PrintArea" localSheetId="14">'Poland KPIs'!$A$1:$M$69</definedName>
    <definedName name="Z_EC1581FF_A72A_4DC0_BF1E_24039BEFB5CB__wvu_PrintTitles" localSheetId="14">('Poland KPIs'!$A:$H,'Poland KPIs'!$1:$7)</definedName>
    <definedName name="Z_F00F9B31_078A_4C63_8791_004BFCB10947__wvu_PrintArea" localSheetId="14">'Poland KPIs'!$A$1:$P$69</definedName>
    <definedName name="Z_F00F9B31_078A_4C63_8791_004BFCB10947__wvu_PrintTitles" localSheetId="14">('Poland KPIs'!$A:$H,'Poland KPIs'!$1:$7)</definedName>
    <definedName name="Z_F5BD3627_95A9_45EB_944B_FB2FFCFCD2EB__wvu_PrintArea" localSheetId="14">'Poland KPIs'!$A$1:$M$69</definedName>
    <definedName name="Z_F5BD3627_95A9_45EB_944B_FB2FFCFCD2EB__wvu_PrintTitles" localSheetId="14">('Poland KPIs'!$A:$H,'Poland KPIs'!$1:$7)</definedName>
    <definedName name="Z_35EF954D_174B_4D28_AB91_5A7D37544D7F__wvu_PrintArea" localSheetId="15">'RoW financials'!$A$1:$AD$71</definedName>
    <definedName name="Z_35EF954D_174B_4D28_AB91_5A7D37544D7F__wvu_PrintTitles" localSheetId="15">('RoW financials'!$A:$H,'RoW financials'!$1:$7)</definedName>
    <definedName name="Z_88969681_AAB1_4ACC_875E_A285FED6B290__wvu_PrintArea" localSheetId="15">'RoW financials'!$A$1:$W$69</definedName>
    <definedName name="Z_88969681_AAB1_4ACC_875E_A285FED6B290__wvu_PrintTitles" localSheetId="15">('RoW financials'!$A:$H,'RoW financials'!$1:$7)</definedName>
    <definedName name="Z_942D10ED_6F44_4DBC_8F36_DEB524504581__wvu_PrintArea" localSheetId="15">'RoW financials'!$A$1:$AD$69</definedName>
    <definedName name="Z_942D10ED_6F44_4DBC_8F36_DEB524504581__wvu_PrintTitles" localSheetId="15">('RoW financials'!$A:$H,'RoW financials'!$1:$7)</definedName>
    <definedName name="Z_A330ED54_E58A_40EA_BEF9_ADCE684AD30D__wvu_Cols" localSheetId="15">('RoW financials'!$I:$I,'RoW financials'!$J:$X)</definedName>
    <definedName name="Z_A330ED54_E58A_40EA_BEF9_ADCE684AD30D__wvu_PrintArea" localSheetId="15">'RoW financials'!$A$1:$I$69</definedName>
    <definedName name="Z_A330ED54_E58A_40EA_BEF9_ADCE684AD30D__wvu_PrintTitles" localSheetId="15">('RoW financials'!$A:$H,'RoW financials'!$1:$7)</definedName>
    <definedName name="Z_A6710A73_B00F_431E_BE33_B95C5DD0131F__wvu_PrintArea" localSheetId="15">'RoW financials'!$A$1:$AD$71</definedName>
    <definedName name="Z_A6710A73_B00F_431E_BE33_B95C5DD0131F__wvu_PrintTitles" localSheetId="15">('RoW financials'!$A:$H,'RoW financials'!$1:$7)</definedName>
    <definedName name="Z_B537ED2D_D718_4EB8_A5E3_B641CC9ED1E7__wvu_Cols" localSheetId="15">'RoW financials'!$I:$I</definedName>
    <definedName name="Z_B537ED2D_D718_4EB8_A5E3_B641CC9ED1E7__wvu_PrintArea" localSheetId="15">'RoW financials'!$A$1:$W$69</definedName>
    <definedName name="Z_B537ED2D_D718_4EB8_A5E3_B641CC9ED1E7__wvu_PrintTitles" localSheetId="15">('RoW financials'!$A:$H,'RoW financials'!$1:$7)</definedName>
    <definedName name="Z_EC1581FF_A72A_4DC0_BF1E_24039BEFB5CB__wvu_Cols" localSheetId="15">'RoW financials'!$I:$I</definedName>
    <definedName name="Z_EC1581FF_A72A_4DC0_BF1E_24039BEFB5CB__wvu_PrintArea" localSheetId="15">'RoW financials'!$A$1:$W$69</definedName>
    <definedName name="Z_EC1581FF_A72A_4DC0_BF1E_24039BEFB5CB__wvu_PrintTitles" localSheetId="15">('RoW financials'!$A:$H,'RoW financials'!$1:$7)</definedName>
    <definedName name="Z_F00F9B31_078A_4C63_8791_004BFCB10947__wvu_PrintArea" localSheetId="15">'RoW financials'!$A$1:$AD$69</definedName>
    <definedName name="Z_F00F9B31_078A_4C63_8791_004BFCB10947__wvu_PrintTitles" localSheetId="15">('RoW financials'!$A:$H,'RoW financials'!$1:$7)</definedName>
    <definedName name="Z_F5BD3627_95A9_45EB_944B_FB2FFCFCD2EB__wvu_Cols" localSheetId="15">'RoW financials'!$J:$W</definedName>
    <definedName name="Z_F5BD3627_95A9_45EB_944B_FB2FFCFCD2EB__wvu_PrintArea" localSheetId="15">'RoW financials'!$A$1:$I$69</definedName>
    <definedName name="Z_F5BD3627_95A9_45EB_944B_FB2FFCFCD2EB__wvu_PrintTitles" localSheetId="15">('RoW financials'!$A:$H,'RoW financials'!$1:$7)</definedName>
    <definedName name="Z_35EF954D_174B_4D28_AB91_5A7D37544D7F__wvu_PrintArea" localSheetId="16">'RoW KPIs'!$A$1:$P$100</definedName>
    <definedName name="Z_35EF954D_174B_4D28_AB91_5A7D37544D7F__wvu_PrintTitles" localSheetId="16">('RoW KPIs'!$A:$H,'RoW KPIs'!$1:$7)</definedName>
    <definedName name="Z_88969681_AAB1_4ACC_875E_A285FED6B290__wvu_PrintArea" localSheetId="16">'RoW KPIs'!$A$1:$M$99</definedName>
    <definedName name="Z_88969681_AAB1_4ACC_875E_A285FED6B290__wvu_PrintTitles" localSheetId="16">('RoW KPIs'!$A:$H,'RoW KPIs'!$1:$7)</definedName>
    <definedName name="Z_942D10ED_6F44_4DBC_8F36_DEB524504581__wvu_PrintArea" localSheetId="16">'RoW KPIs'!$A$1:$P$99</definedName>
    <definedName name="Z_942D10ED_6F44_4DBC_8F36_DEB524504581__wvu_PrintTitles" localSheetId="16">('RoW KPIs'!$A:$H,'RoW KPIs'!$1:$7)</definedName>
    <definedName name="Z_A330ED54_E58A_40EA_BEF9_ADCE684AD30D__wvu_PrintArea" localSheetId="16">'RoW KPIs'!$A$1:$M$99</definedName>
    <definedName name="Z_A330ED54_E58A_40EA_BEF9_ADCE684AD30D__wvu_PrintTitles" localSheetId="16">('RoW KPIs'!$A:$H,'RoW KPIs'!$1:$7)</definedName>
    <definedName name="Z_A6710A73_B00F_431E_BE33_B95C5DD0131F__wvu_PrintArea" localSheetId="16">'RoW KPIs'!$A$1:$P$100</definedName>
    <definedName name="Z_A6710A73_B00F_431E_BE33_B95C5DD0131F__wvu_PrintTitles" localSheetId="16">('RoW KPIs'!$A:$H,'RoW KPIs'!$1:$7)</definedName>
    <definedName name="Z_B537ED2D_D718_4EB8_A5E3_B641CC9ED1E7__wvu_PrintArea" localSheetId="16">'RoW KPIs'!$A$1:$M$99</definedName>
    <definedName name="Z_B537ED2D_D718_4EB8_A5E3_B641CC9ED1E7__wvu_PrintTitles" localSheetId="16">('RoW KPIs'!$A:$H,'RoW KPIs'!$1:$7)</definedName>
    <definedName name="Z_EC1581FF_A72A_4DC0_BF1E_24039BEFB5CB__wvu_PrintArea" localSheetId="16">'RoW KPIs'!$A$1:$M$99</definedName>
    <definedName name="Z_EC1581FF_A72A_4DC0_BF1E_24039BEFB5CB__wvu_PrintTitles" localSheetId="16">('RoW KPIs'!$A:$H,'RoW KPIs'!$1:$7)</definedName>
    <definedName name="Z_F00F9B31_078A_4C63_8791_004BFCB10947__wvu_PrintArea" localSheetId="16">'RoW KPIs'!$A$1:$P$99</definedName>
    <definedName name="Z_F00F9B31_078A_4C63_8791_004BFCB10947__wvu_PrintTitles" localSheetId="16">('RoW KPIs'!$A:$H,'RoW KPIs'!$1:$7)</definedName>
    <definedName name="Z_F5BD3627_95A9_45EB_944B_FB2FFCFCD2EB__wvu_PrintArea" localSheetId="16">'RoW KPIs'!$A$1:$M$99</definedName>
    <definedName name="Z_F5BD3627_95A9_45EB_944B_FB2FFCFCD2EB__wvu_PrintTitles" localSheetId="16">('RoW KPIs'!$A:$H,'RoW KPIs'!$1:$7)</definedName>
    <definedName name="Z_35EF954D_174B_4D28_AB91_5A7D37544D7F__wvu_PrintArea" localSheetId="17">'Enterprise'!$A$1:$AD$45</definedName>
    <definedName name="Z_35EF954D_174B_4D28_AB91_5A7D37544D7F__wvu_PrintTitles" localSheetId="17">('Enterprise'!$A:$H,'Enterprise'!$1:$7)</definedName>
    <definedName name="Z_88969681_AAB1_4ACC_875E_A285FED6B290__wvu_PrintArea" localSheetId="17">'Enterprise'!$A$1:$W$40</definedName>
    <definedName name="Z_88969681_AAB1_4ACC_875E_A285FED6B290__wvu_PrintTitles" localSheetId="17">('Enterprise'!$A:$H,'Enterprise'!$1:$7)</definedName>
    <definedName name="Z_942D10ED_6F44_4DBC_8F36_DEB524504581__wvu_PrintArea" localSheetId="17">'Enterprise'!$A$1:$AD$44</definedName>
    <definedName name="Z_942D10ED_6F44_4DBC_8F36_DEB524504581__wvu_PrintTitles" localSheetId="17">('Enterprise'!$A:$H,'Enterprise'!$1:$7)</definedName>
    <definedName name="Z_A330ED54_E58A_40EA_BEF9_ADCE684AD30D__wvu_Cols" localSheetId="17">('Enterprise'!$I:$I,'Enterprise'!$J:$AM)</definedName>
    <definedName name="Z_A330ED54_E58A_40EA_BEF9_ADCE684AD30D__wvu_PrintArea" localSheetId="17">'Enterprise'!$A$1:$I$40</definedName>
    <definedName name="Z_A330ED54_E58A_40EA_BEF9_ADCE684AD30D__wvu_PrintTitles" localSheetId="17">('Enterprise'!$A:$H,'Enterprise'!$1:$7)</definedName>
    <definedName name="Z_A6710A73_B00F_431E_BE33_B95C5DD0131F__wvu_PrintArea" localSheetId="17">'Enterprise'!$A$1:$AD$45</definedName>
    <definedName name="Z_A6710A73_B00F_431E_BE33_B95C5DD0131F__wvu_PrintTitles" localSheetId="17">('Enterprise'!$A:$H,'Enterprise'!$1:$7)</definedName>
    <definedName name="Z_B537ED2D_D718_4EB8_A5E3_B641CC9ED1E7__wvu_Cols" localSheetId="17">'Enterprise'!$I:$I</definedName>
    <definedName name="Z_B537ED2D_D718_4EB8_A5E3_B641CC9ED1E7__wvu_PrintArea" localSheetId="17">'Enterprise'!$A$1:$W$40</definedName>
    <definedName name="Z_B537ED2D_D718_4EB8_A5E3_B641CC9ED1E7__wvu_PrintTitles" localSheetId="17">('Enterprise'!$A:$H,'Enterprise'!$1:$7)</definedName>
    <definedName name="Z_EC1581FF_A72A_4DC0_BF1E_24039BEFB5CB__wvu_Cols" localSheetId="17">'Enterprise'!$I:$I</definedName>
    <definedName name="Z_EC1581FF_A72A_4DC0_BF1E_24039BEFB5CB__wvu_PrintArea" localSheetId="17">'Enterprise'!$A$1:$W$40</definedName>
    <definedName name="Z_EC1581FF_A72A_4DC0_BF1E_24039BEFB5CB__wvu_PrintTitles" localSheetId="17">('Enterprise'!$A:$H,'Enterprise'!$1:$7)</definedName>
    <definedName name="Z_F00F9B31_078A_4C63_8791_004BFCB10947__wvu_PrintArea" localSheetId="17">'Enterprise'!$A$1:$AD$40</definedName>
    <definedName name="Z_F00F9B31_078A_4C63_8791_004BFCB10947__wvu_PrintTitles" localSheetId="17">('Enterprise'!$A:$H,'Enterprise'!$1:$7)</definedName>
    <definedName name="Z_F5BD3627_95A9_45EB_944B_FB2FFCFCD2EB__wvu_Cols" localSheetId="17">'Enterprise'!$J:$W</definedName>
    <definedName name="Z_F5BD3627_95A9_45EB_944B_FB2FFCFCD2EB__wvu_PrintArea" localSheetId="17">'Enterprise'!$A$1:$I$40</definedName>
    <definedName name="Z_F5BD3627_95A9_45EB_944B_FB2FFCFCD2EB__wvu_PrintTitles" localSheetId="17">('Enterprise'!$A:$H,'Enterprise'!$1:$7)</definedName>
    <definedName name="Z_35EF954D_174B_4D28_AB91_5A7D37544D7F__wvu_PrintArea" localSheetId="18">'Intern. carrier &amp; shared serv.'!$A$1:$AD$23</definedName>
    <definedName name="Z_35EF954D_174B_4D28_AB91_5A7D37544D7F__wvu_PrintTitles" localSheetId="18">('Intern. carrier &amp; shared serv.'!$A:$H,'Intern. carrier &amp; shared serv.'!$1:$7)</definedName>
    <definedName name="Z_88969681_AAB1_4ACC_875E_A285FED6B290__wvu_PrintArea" localSheetId="18">'Intern. carrier &amp; shared serv.'!$A$1:$W$21</definedName>
    <definedName name="Z_88969681_AAB1_4ACC_875E_A285FED6B290__wvu_PrintTitles" localSheetId="18">('Intern. carrier &amp; shared serv.'!$A:$H,'Intern. carrier &amp; shared serv.'!$1:$7)</definedName>
    <definedName name="Z_942D10ED_6F44_4DBC_8F36_DEB524504581__wvu_PrintArea" localSheetId="18">'Intern. carrier &amp; shared serv.'!$A$1:$AD$21</definedName>
    <definedName name="Z_942D10ED_6F44_4DBC_8F36_DEB524504581__wvu_PrintTitles" localSheetId="18">('Intern. carrier &amp; shared serv.'!$A:$H,'Intern. carrier &amp; shared serv.'!$1:$7)</definedName>
    <definedName name="Z_A330ED54_E58A_40EA_BEF9_ADCE684AD30D__wvu_Cols" localSheetId="18">('Intern. carrier &amp; shared serv.'!$I:$I,'Intern. carrier &amp; shared serv.'!$J:$AM)</definedName>
    <definedName name="Z_A330ED54_E58A_40EA_BEF9_ADCE684AD30D__wvu_PrintArea" localSheetId="18">'Intern. carrier &amp; shared serv.'!$A$1:$I$21</definedName>
    <definedName name="Z_A330ED54_E58A_40EA_BEF9_ADCE684AD30D__wvu_PrintTitles" localSheetId="18">('Intern. carrier &amp; shared serv.'!$A:$H,'Intern. carrier &amp; shared serv.'!$1:$7)</definedName>
    <definedName name="Z_A6710A73_B00F_431E_BE33_B95C5DD0131F__wvu_PrintArea" localSheetId="18">'Intern. carrier &amp; shared serv.'!$A$1:$AD$23</definedName>
    <definedName name="Z_A6710A73_B00F_431E_BE33_B95C5DD0131F__wvu_PrintTitles" localSheetId="18">('Intern. carrier &amp; shared serv.'!$A:$H,'Intern. carrier &amp; shared serv.'!$1:$7)</definedName>
    <definedName name="Z_B537ED2D_D718_4EB8_A5E3_B641CC9ED1E7__wvu_Cols" localSheetId="18">'Intern. carrier &amp; shared serv.'!$I:$I</definedName>
    <definedName name="Z_B537ED2D_D718_4EB8_A5E3_B641CC9ED1E7__wvu_PrintArea" localSheetId="18">'Intern. carrier &amp; shared serv.'!$A$1:$W$21</definedName>
    <definedName name="Z_B537ED2D_D718_4EB8_A5E3_B641CC9ED1E7__wvu_PrintTitles" localSheetId="18">('Intern. carrier &amp; shared serv.'!$A:$H,'Intern. carrier &amp; shared serv.'!$1:$7)</definedName>
    <definedName name="Z_EC1581FF_A72A_4DC0_BF1E_24039BEFB5CB__wvu_Cols" localSheetId="18">'Intern. carrier &amp; shared serv.'!$I:$I</definedName>
    <definedName name="Z_EC1581FF_A72A_4DC0_BF1E_24039BEFB5CB__wvu_PrintArea" localSheetId="18">'Intern. carrier &amp; shared serv.'!$A$1:$W$21</definedName>
    <definedName name="Z_EC1581FF_A72A_4DC0_BF1E_24039BEFB5CB__wvu_PrintTitles" localSheetId="18">('Intern. carrier &amp; shared serv.'!$A:$H,'Intern. carrier &amp; shared serv.'!$1:$7)</definedName>
    <definedName name="Z_F00F9B31_078A_4C63_8791_004BFCB10947__wvu_PrintArea" localSheetId="18">'Intern. carrier &amp; shared serv.'!$A$1:$AD$21</definedName>
    <definedName name="Z_F00F9B31_078A_4C63_8791_004BFCB10947__wvu_PrintTitles" localSheetId="18">('Intern. carrier &amp; shared serv.'!$A:$H,'Intern. carrier &amp; shared serv.'!$1:$7)</definedName>
    <definedName name="Z_F5BD3627_95A9_45EB_944B_FB2FFCFCD2EB__wvu_Cols" localSheetId="18">'Intern. carrier &amp; shared serv.'!$J:$W</definedName>
    <definedName name="Z_F5BD3627_95A9_45EB_944B_FB2FFCFCD2EB__wvu_PrintArea" localSheetId="18">'Intern. carrier &amp; shared serv.'!$A$1:$I$21</definedName>
    <definedName name="Z_F5BD3627_95A9_45EB_944B_FB2FFCFCD2EB__wvu_PrintTitles" localSheetId="18">('Intern. carrier &amp; shared serv.'!$A:$H,'Intern. carrier &amp; shared serv.'!$1:$7)</definedName>
    <definedName name="Z_35EF954D_174B_4D28_AB91_5A7D37544D7F__wvu_PrintArea" localSheetId="19">'EE JV'!$A$1:$O$53</definedName>
    <definedName name="Z_35EF954D_174B_4D28_AB91_5A7D37544D7F__wvu_PrintTitles" localSheetId="19">('EE JV'!$A:$H,'EE JV'!$1:$7)</definedName>
    <definedName name="Z_88969681_AAB1_4ACC_875E_A285FED6B290__wvu_PrintArea" localSheetId="19">'EE JV'!$A$1:$I$49</definedName>
    <definedName name="Z_88969681_AAB1_4ACC_875E_A285FED6B290__wvu_PrintTitles" localSheetId="19">('EE JV'!$A:$H,'EE JV'!$1:$7)</definedName>
    <definedName name="Z_942D10ED_6F44_4DBC_8F36_DEB524504581__wvu_PrintArea" localSheetId="19">'EE JV'!$A$1:$O$52</definedName>
    <definedName name="Z_942D10ED_6F44_4DBC_8F36_DEB524504581__wvu_PrintTitles" localSheetId="19">('EE JV'!$A:$H,'EE JV'!$1:$7)</definedName>
    <definedName name="Z_A330ED54_E58A_40EA_BEF9_ADCE684AD30D__wvu_Cols" localSheetId="19">('EE JV'!$I:$I,'EE JV'!$J:$X)</definedName>
    <definedName name="Z_A330ED54_E58A_40EA_BEF9_ADCE684AD30D__wvu_PrintArea" localSheetId="19">'EE JV'!$A$1:$I$49</definedName>
    <definedName name="Z_A330ED54_E58A_40EA_BEF9_ADCE684AD30D__wvu_PrintTitles" localSheetId="19">('EE JV'!$A:$H,'EE JV'!$1:$7)</definedName>
    <definedName name="Z_A6710A73_B00F_431E_BE33_B95C5DD0131F__wvu_PrintArea" localSheetId="19">'EE JV'!$A$1:$O$53</definedName>
    <definedName name="Z_A6710A73_B00F_431E_BE33_B95C5DD0131F__wvu_PrintTitles" localSheetId="19">('EE JV'!$A:$H,'EE JV'!$1:$7)</definedName>
    <definedName name="Z_B537ED2D_D718_4EB8_A5E3_B641CC9ED1E7__wvu_Cols" localSheetId="19">'EE JV'!$I:$I</definedName>
    <definedName name="Z_B537ED2D_D718_4EB8_A5E3_B641CC9ED1E7__wvu_PrintArea" localSheetId="19">'EE JV'!$A$1:$I$49</definedName>
    <definedName name="Z_B537ED2D_D718_4EB8_A5E3_B641CC9ED1E7__wvu_PrintTitles" localSheetId="19">('EE JV'!$A:$H,'EE JV'!$1:$7)</definedName>
    <definedName name="Z_EC1581FF_A72A_4DC0_BF1E_24039BEFB5CB__wvu_Cols" localSheetId="19">'EE JV'!$I:$I</definedName>
    <definedName name="Z_EC1581FF_A72A_4DC0_BF1E_24039BEFB5CB__wvu_PrintArea" localSheetId="19">'EE JV'!$A$1:$I$49</definedName>
    <definedName name="Z_EC1581FF_A72A_4DC0_BF1E_24039BEFB5CB__wvu_PrintTitles" localSheetId="19">('EE JV'!$A:$H,'EE JV'!$1:$7)</definedName>
    <definedName name="Z_F00F9B31_078A_4C63_8791_004BFCB10947__wvu_PrintArea" localSheetId="19">'EE JV'!$A$1:$O$50</definedName>
    <definedName name="Z_F00F9B31_078A_4C63_8791_004BFCB10947__wvu_PrintTitles" localSheetId="19">('EE JV'!$A:$H,'EE JV'!$1:$7)</definedName>
    <definedName name="Z_F5BD3627_95A9_45EB_944B_FB2FFCFCD2EB__wvu_Cols" localSheetId="19">'EE JV'!#REF!</definedName>
    <definedName name="Z_F5BD3627_95A9_45EB_944B_FB2FFCFCD2EB__wvu_PrintArea" localSheetId="19">'EE JV'!$A$1:$I$49</definedName>
    <definedName name="Z_F5BD3627_95A9_45EB_944B_FB2FFCFCD2EB__wvu_PrintTitles" localSheetId="19">('EE JV'!$A:$H,'EE JV'!$1:$7)</definedName>
  </definedNames>
  <calcPr fullCalcOnLoad="1" fullPrecision="0"/>
</workbook>
</file>

<file path=xl/sharedStrings.xml><?xml version="1.0" encoding="utf-8"?>
<sst xmlns="http://schemas.openxmlformats.org/spreadsheetml/2006/main" count="1803" uniqueCount="665">
  <si>
    <t>1. operational KPIs</t>
  </si>
  <si>
    <t>group</t>
  </si>
  <si>
    <t>1.1</t>
  </si>
  <si>
    <t>group customers</t>
  </si>
  <si>
    <t>Number of customers in both mobile and fixed activities including broadband and fixed line activities</t>
  </si>
  <si>
    <t>personal</t>
  </si>
  <si>
    <t>1.2</t>
  </si>
  <si>
    <t>customers base (excl. MVNOs)</t>
  </si>
  <si>
    <t>Number of customers with active simcard, including business and internet everywhere and M2M</t>
  </si>
  <si>
    <t>1.3</t>
  </si>
  <si>
    <t>contract</t>
  </si>
  <si>
    <t>Customer with whom France Telecom has a formal contractual agreement with the customer billed on a monthly basis for access fees and any additional voice or data use</t>
  </si>
  <si>
    <t>1.4</t>
  </si>
  <si>
    <t>prepaid</t>
  </si>
  <si>
    <t>Customer with whom France Telecom has written contract with the customer paying in advance any data or voice use by purchasing vouchers in retail outlets for example</t>
  </si>
  <si>
    <t>1.5</t>
  </si>
  <si>
    <t>mobile broadband customers (excl. MVNOs)</t>
  </si>
  <si>
    <t>Number of EDGE and 3G mobile customers, including those from ex-Orange UK</t>
  </si>
  <si>
    <t>1.6</t>
  </si>
  <si>
    <t>3G dongles (IEW/BEW) customers</t>
  </si>
  <si>
    <t>Number of 3G business and internet everywhere dongles excluding internal customers and excluding Everything Everywhere (UK JV) customers</t>
  </si>
  <si>
    <t>1.7</t>
  </si>
  <si>
    <t>MVNO customers</t>
  </si>
  <si>
    <t>Hosted MVNOs customers on FT networks and excluding Everything Everywhere (UK JV) customers</t>
  </si>
  <si>
    <t>1.8</t>
  </si>
  <si>
    <t>mobile volume market share - in %</t>
  </si>
  <si>
    <t>Number of mobile customer divided by the population of the country at the end of perio multiplied by the penetration subscription rate. Last quarter published correponds to company estimates.</t>
  </si>
  <si>
    <t>1.9</t>
  </si>
  <si>
    <t>Annual rolling ARPU</t>
  </si>
  <si>
    <t xml:space="preserve">Revenues of the network generated over the last twelve months (including incoming revenues from mobile virtual network operators – MVNOs and including revenues from "revenue assurance") &amp; excluding M2M revenues divided by the weighted average number of customers (excluding M2M customers) over the same period. </t>
  </si>
  <si>
    <t>1.10</t>
  </si>
  <si>
    <t>Annual rolling data ARPU</t>
  </si>
  <si>
    <t xml:space="preserve">Revenues of the network generated over the last twelve months excluding "voice revenues", excluding revenues from mobile virtual network operators (MVNOs) &amp; excluding M2M revenues, divided by the weighted average number of customers (excluding M2M customers) over the same period. </t>
  </si>
  <si>
    <t>1.11</t>
  </si>
  <si>
    <t>data revenues in % of personal services revenues</t>
  </si>
  <si>
    <t>Data revenues  generated over the last three months (including incoming revenues from mobile virtual network operators – MVNOs) divided by revenues of the network generated over the last three months</t>
  </si>
  <si>
    <t>1.12</t>
  </si>
  <si>
    <t>data only revenues in % of personal services revenues</t>
  </si>
  <si>
    <t>Data revenues excluding SMS generated over the last three months (including incoming revenues from mobile virtual network operators – MVNOs) divided by revenues of the network generated over the last three months</t>
  </si>
  <si>
    <t>1.13</t>
  </si>
  <si>
    <t>AUPU</t>
  </si>
  <si>
    <t>Total minutes used over the preceding 12 months (outgoing, incoming  and roaming calls, excluding the traffic of Mobile Virtual Network Operators - MVNOs) divided by the weighted average number of customers over the same period. AUPU is expressed in minutes as a monthly usage per customer</t>
  </si>
  <si>
    <t>1.14</t>
  </si>
  <si>
    <t>churn</t>
  </si>
  <si>
    <t>Total number of customers who disconnect or are considered to have disconnected from the network, voluntarily or involuntarily (excluding money-back return and fraudulent connections) over the previous 12 months divided by the weighted average number of customers over the same period</t>
  </si>
  <si>
    <t>1.15</t>
  </si>
  <si>
    <t>SACs</t>
  </si>
  <si>
    <t>Sum of the acquisition costs for the handsets sold and the commissions paid to retailers from which are deducted the revenues received from the sale of handsets,  for each new customer</t>
  </si>
  <si>
    <t>1.16</t>
  </si>
  <si>
    <t>SRCs</t>
  </si>
  <si>
    <t>Sum of the acquisition costs for the handset sold and the commission paid to retailers from which are deducted the revenues received from the sale of handset for each customer renewing his contract</t>
  </si>
  <si>
    <t>home</t>
  </si>
  <si>
    <t>1.17</t>
  </si>
  <si>
    <t>number of lines (copper + FTTH)</t>
  </si>
  <si>
    <t>Number of fixed lines operated by France Telecom</t>
  </si>
  <si>
    <t>1.18</t>
  </si>
  <si>
    <t>PSTN lines</t>
  </si>
  <si>
    <t>Number of retail lines minus number of group's naked adsl lines</t>
  </si>
  <si>
    <t>1.19</t>
  </si>
  <si>
    <t>fixed lines ARPU</t>
  </si>
  <si>
    <t>Total fixed line revenues over the last twelve months divided by the weighted average number of customers over the same period</t>
  </si>
  <si>
    <t>1.20</t>
  </si>
  <si>
    <t>internet broadband ARPU</t>
  </si>
  <si>
    <t>Total broadband revenues of the quarter divided by the monthly weighted average number of customers  over the same period</t>
  </si>
  <si>
    <t>1.21</t>
  </si>
  <si>
    <t>pay TV subscriptions</t>
  </si>
  <si>
    <t>Total number of subscriptions to Orange's thematic tv packages including third parties packages and satellite</t>
  </si>
  <si>
    <t>1.22</t>
  </si>
  <si>
    <t>Orange sport &amp; Orange cinema series subscriptions</t>
  </si>
  <si>
    <t>Total number of subscriptions to Orange's Orange cinema series and orange sport thematic tv packages excluding third parties packages and satellite</t>
  </si>
  <si>
    <t>1.23</t>
  </si>
  <si>
    <t>voice PSTN market share - in %</t>
  </si>
  <si>
    <t>Calculation based on traffic on the network or interconnected to the network of France Telecom</t>
  </si>
  <si>
    <t>1.24</t>
  </si>
  <si>
    <t>voice VOIP market share - in %</t>
  </si>
  <si>
    <t>VoIP traffic of France Telecom in France divided by the total VoIP traffic reported to ARCEP in France</t>
  </si>
  <si>
    <t>1.25</t>
  </si>
  <si>
    <t>ADSL market share - in %</t>
  </si>
  <si>
    <t>Number of France Telecom’s DSL Internet customers divided by the number of DSL Internet customers in the market</t>
  </si>
  <si>
    <t>1.26</t>
  </si>
  <si>
    <t>total net adds market share - in %</t>
  </si>
  <si>
    <t>Quarterly France Telecom’s DSL net adds divided by the quarterly DSL net adds in the market</t>
  </si>
  <si>
    <t>1.27</t>
  </si>
  <si>
    <t>home connectable</t>
  </si>
  <si>
    <t>Number of managed agent agreements signed in passed buildings (in equivalent households)</t>
  </si>
  <si>
    <t>1.28</t>
  </si>
  <si>
    <t>number of FTTH customers signed</t>
  </si>
  <si>
    <t>Number of FTTH customer signed and not connected yet</t>
  </si>
  <si>
    <t>1.29</t>
  </si>
  <si>
    <t>ULL coverage (in % of population)</t>
  </si>
  <si>
    <t>Percentage of population eligible for ULL</t>
  </si>
  <si>
    <t>1.30</t>
  </si>
  <si>
    <t>Orange BSA</t>
  </si>
  <si>
    <t>Orange Bitstream Access offer (Poland)</t>
  </si>
  <si>
    <t>1.31</t>
  </si>
  <si>
    <t>SDI</t>
  </si>
  <si>
    <t>Rapid internet access technology</t>
  </si>
  <si>
    <t>1.32</t>
  </si>
  <si>
    <t>consumer lines</t>
  </si>
  <si>
    <t>End of period, including analog lines, optimales offers, retail naked ADSL lines, FTTH accesses since 4Q07 and satellite and others in France</t>
  </si>
  <si>
    <t>1.33</t>
  </si>
  <si>
    <t>other group fixed lines</t>
  </si>
  <si>
    <t>Includes payphones</t>
  </si>
  <si>
    <t>1.34</t>
  </si>
  <si>
    <t>naked DSL customers</t>
  </si>
  <si>
    <t>The naked ADSL access offer is aimed at subscribers who do not wish to keep a standard and separate telephone contract. In France and Poland, France Telecom also offers wholesale naked ADSL to other operators, allowing their customers, especially the ones residing in areas where full unbundling is unavailable, to dispense with the traditional telephone subscription.</t>
  </si>
  <si>
    <t>2. financial KPIs</t>
  </si>
  <si>
    <t>P&amp;L elements</t>
  </si>
  <si>
    <t>2.1</t>
  </si>
  <si>
    <t>labour expenses</t>
  </si>
  <si>
    <t>Includes wages and employee benefits expenses, employees profit sharing and share-based compensation costs</t>
  </si>
  <si>
    <t>2.2</t>
  </si>
  <si>
    <t>external purchases</t>
  </si>
  <si>
    <t>Includes commercial expenses, service fees, inter-operator costs, other network expenses and IT expenses (including outsourcing fees relating to technical operation and maintenance) and other external purchases (including overheads, real estate fees, equipment purchases and call center outsourcing fees, net of capitalized costs of goods and services)</t>
  </si>
  <si>
    <t>2.3</t>
  </si>
  <si>
    <t>interconnection costs</t>
  </si>
  <si>
    <t>Costs incurred by France Telecom in the interconnection process</t>
  </si>
  <si>
    <t>2.4</t>
  </si>
  <si>
    <t>other IT&amp;N</t>
  </si>
  <si>
    <t>External purchases including service fees, outsourcing fees relating to technical operation, and maintenance and IT expenses</t>
  </si>
  <si>
    <t>2.5</t>
  </si>
  <si>
    <t>commercial expenses &amp; content costs</t>
  </si>
  <si>
    <t>External purchases including the purchase of handsets and other products sold, retail fees and commissions, and advertising, sponsoring, brand costs and content costs</t>
  </si>
  <si>
    <t>2.6</t>
  </si>
  <si>
    <t>restructuring costs</t>
  </si>
  <si>
    <t>Includes Public service secondment costs, complementary costs relating to the Early Retirement Plan and other restructuring costs (including restructuring costs in other countries)</t>
  </si>
  <si>
    <t>2.7</t>
  </si>
  <si>
    <t>EBITDA</t>
  </si>
  <si>
    <t>Operating income before depreciation and amortization and impairment losses, referred to hereinafter as “EBITDA” corresponds to operating income before depreciation, amortization, before impairment of goodwill and non-current assets and before the net profit/loss effect of associates</t>
  </si>
  <si>
    <t>cash flow elements</t>
  </si>
  <si>
    <t>2.8</t>
  </si>
  <si>
    <t>CAPEX</t>
  </si>
  <si>
    <t>Capital expenditures on tangible and intangible assets excluding GSM and UMTS licenses and excluding investments through financial leases</t>
  </si>
  <si>
    <t>2.9</t>
  </si>
  <si>
    <t>change in WCR</t>
  </si>
  <si>
    <t>Change in net inventories, plus change in trade receivables plus change in trade payables (excluding fixed asset suppliers) plus change in other elements of WCR</t>
  </si>
  <si>
    <t>2.10</t>
  </si>
  <si>
    <t>licences &amp; spectrum</t>
  </si>
  <si>
    <t>Cash out related to acquisitions of licences and spectrum</t>
  </si>
  <si>
    <t>2.11</t>
  </si>
  <si>
    <t>other</t>
  </si>
  <si>
    <t>Offset of non cash items included in EBITDA and items included in EBITDA but not included in the organic cash flow</t>
  </si>
  <si>
    <t>2.12</t>
  </si>
  <si>
    <t>organic cash flow</t>
  </si>
  <si>
    <t>Net cash provided by operating activities minus purchases of property, plant and equipment and intangible assets (net of the change in amounts due to fixed asset suppliers) plus proceeds from sales of property, plant and equipment and intangible assets</t>
  </si>
  <si>
    <t>2.13</t>
  </si>
  <si>
    <t>organic cash flow, Group share</t>
  </si>
  <si>
    <t>Group share of organic cash-flow</t>
  </si>
  <si>
    <t>2.14</t>
  </si>
  <si>
    <t>net debt variation</t>
  </si>
  <si>
    <t>Variation of net debt level (see 2.15)</t>
  </si>
  <si>
    <t>balance sheet elements</t>
  </si>
  <si>
    <t>2.15</t>
  </si>
  <si>
    <t>net debt</t>
  </si>
  <si>
    <t>Net financial debt as defined and used by France Telecom corresponds to the total financial liabilities excluding liabilities linked to operations (converted at the year-end closing rate), less i) derivative instruments carried in assets for trading, cash flow hedges, fair value hedges and net investment hedges, ii) cash collateral paid on derivative instruments, iii) cash and cash equivalents and financial assets at fair value, and iv) deposits paid on certain specific transactions (if the related debt is included in gross financial debt)</t>
  </si>
  <si>
    <t>2.16</t>
  </si>
  <si>
    <t>operational working capital</t>
  </si>
  <si>
    <t>Operational working capital includes trade payables (current and non current) (+), accruals (-), inventories (-), trade receivables (-) and differed income</t>
  </si>
  <si>
    <t>others</t>
  </si>
  <si>
    <t>2.17</t>
  </si>
  <si>
    <t>data on a comparable basis</t>
  </si>
  <si>
    <t>Data presented with comparable perimeter and foreign exchange for the preceding period</t>
  </si>
  <si>
    <t>2.18</t>
  </si>
  <si>
    <t>personal services revenues</t>
  </si>
  <si>
    <t>From Q1 2009 personal services revenues represent the revenues (voice, data and SMS) generated through use of the mobile network, including revenues generated by incoming and outgoing calls, network access fees, roaming revenues from customers of other networks, revenues from value-added services and including revenues from mobile virtual network operators.</t>
  </si>
  <si>
    <t>3. other KPIs</t>
  </si>
  <si>
    <t>sub segment definition</t>
  </si>
  <si>
    <t>3.1</t>
  </si>
  <si>
    <t>revenues by activity</t>
  </si>
  <si>
    <t>provide group revenues split in personal, home and other revenues including enterprise services revenues and international carrier and shared services</t>
  </si>
  <si>
    <t>3.2</t>
  </si>
  <si>
    <t>France - home usages</t>
  </si>
  <si>
    <t>include retail pstn  (subscription fees and calling services) and internet services (mainly retail broadband and mutiplay)</t>
  </si>
  <si>
    <t>3.3</t>
  </si>
  <si>
    <t>France - wholesale</t>
  </si>
  <si>
    <t>includes revenues from wholesale offers</t>
  </si>
  <si>
    <t>3.4</t>
  </si>
  <si>
    <t>France - other home revenues</t>
  </si>
  <si>
    <t>include equipment sales and rentals, payphones and telphone cards, portals directory inquiries and e-merchant</t>
  </si>
  <si>
    <t>3.5</t>
  </si>
  <si>
    <t>Enterprise - business network legacy</t>
  </si>
  <si>
    <t>includes all PSTN voice offers (access &amp; traffic) as well as Data Legacy offers (Leased Lines, Frame Relay, X25, …)</t>
  </si>
  <si>
    <t>3.6</t>
  </si>
  <si>
    <t>Enterprise - advanced buisiness network</t>
  </si>
  <si>
    <t>includes IP based and DSL offers (voice and data) and all nomadism offers (such as Business Everywhere)</t>
  </si>
  <si>
    <t>3.7</t>
  </si>
  <si>
    <t>Enterprise - extended business services</t>
  </si>
  <si>
    <t>includes integration services, professional services, platform services (including IT) and IP telephony</t>
  </si>
  <si>
    <t>3.8</t>
  </si>
  <si>
    <t>Enterprise - others</t>
  </si>
  <si>
    <t>includes mainly broadcast and equipment services</t>
  </si>
  <si>
    <t>Enterprise - XoIP</t>
  </si>
  <si>
    <t>number of XoIP connections that consists in BIV (Business Internet Voix) + BIC (Business Internet Centrex) + BTIP (Business Talk IP) + BTC (Business Talk Centrex)</t>
  </si>
  <si>
    <t>3.9</t>
  </si>
  <si>
    <t>IC&amp;SS - international carrier</t>
  </si>
  <si>
    <t>The international carrier activity operates an international network infrastructure and sells international traffic capacity. More specifically, it supplies network capacity to Enterprise &amp; France, sells traffic capacity to internal FT Group entities and also externally and finally it also includes FT Marine's international cable activity.</t>
  </si>
  <si>
    <t>3.10</t>
  </si>
  <si>
    <t>IC&amp;SS - shared services</t>
  </si>
  <si>
    <t>The Shares Services activity includes corporate General Secretariat functions as well as other mutualised functions (finance, IS, HR, R&amp;D, ...). Shared Services also includes transversal "business-line" activities such as the new growth activities like content and health, which contribute in a transversal manner to the Group's strategy and which help coordinate the Group's roadmap in our footprint.</t>
  </si>
  <si>
    <t>headcount</t>
  </si>
  <si>
    <t>3.11</t>
  </si>
  <si>
    <t>number of persons working on the last day of the period, including both permanent and fixed-term contracts</t>
  </si>
  <si>
    <t>Front Page</t>
  </si>
  <si>
    <t>Group - conso accounts (1)</t>
  </si>
  <si>
    <t>Group - conso accounts (2)</t>
  </si>
  <si>
    <t>Group - comparable basis</t>
  </si>
  <si>
    <t>Group - financial KPIs</t>
  </si>
  <si>
    <t>Group - operational KPIs</t>
  </si>
  <si>
    <t>Group - segment reporting</t>
  </si>
  <si>
    <t>France financials</t>
  </si>
  <si>
    <t>France KPIs</t>
  </si>
  <si>
    <t>UK financials</t>
  </si>
  <si>
    <t>Spain financials</t>
  </si>
  <si>
    <t>Spain KPIs</t>
  </si>
  <si>
    <t>Poland financials</t>
  </si>
  <si>
    <t>Poland KPIs</t>
  </si>
  <si>
    <t>RoW financials</t>
  </si>
  <si>
    <t>RoW KPIs</t>
  </si>
  <si>
    <t>Enterprise</t>
  </si>
  <si>
    <t>Intern. carrier &amp; shared serv.</t>
  </si>
  <si>
    <t>full data</t>
  </si>
  <si>
    <t>FY09 customized view</t>
  </si>
  <si>
    <t>in millions of euros</t>
  </si>
  <si>
    <t>glossary</t>
  </si>
  <si>
    <t>1Q08cb</t>
  </si>
  <si>
    <t>1Q09</t>
  </si>
  <si>
    <t>2Q08cb</t>
  </si>
  <si>
    <t>2Q09</t>
  </si>
  <si>
    <t>1H08cb</t>
  </si>
  <si>
    <t>1H09</t>
  </si>
  <si>
    <t>3Q08cb</t>
  </si>
  <si>
    <t>3Q09</t>
  </si>
  <si>
    <t>4Q08cb</t>
  </si>
  <si>
    <t>4Q09</t>
  </si>
  <si>
    <t>2H08cb</t>
  </si>
  <si>
    <t>2H09</t>
  </si>
  <si>
    <t>FY08cb</t>
  </si>
  <si>
    <t>FY09</t>
  </si>
  <si>
    <t>1Q09cb</t>
  </si>
  <si>
    <t>1Q10</t>
  </si>
  <si>
    <t>2Q09cb</t>
  </si>
  <si>
    <t>2Q10</t>
  </si>
  <si>
    <t>1H09cb</t>
  </si>
  <si>
    <t>1H10</t>
  </si>
  <si>
    <t>3Q09cb</t>
  </si>
  <si>
    <t>3Q10</t>
  </si>
  <si>
    <t>4Q09cb</t>
  </si>
  <si>
    <t>4Q10</t>
  </si>
  <si>
    <t>2H09cb</t>
  </si>
  <si>
    <t>2H10</t>
  </si>
  <si>
    <t>FY09cb</t>
  </si>
  <si>
    <t>FY10</t>
  </si>
  <si>
    <t>1Q10cb</t>
  </si>
  <si>
    <t>1Q11</t>
  </si>
  <si>
    <t>2Q10cb</t>
  </si>
  <si>
    <t>2Q11</t>
  </si>
  <si>
    <t>1H10cb</t>
  </si>
  <si>
    <t>1H11</t>
  </si>
  <si>
    <t>3Q10cb</t>
  </si>
  <si>
    <t>3Q11</t>
  </si>
  <si>
    <t>4Q10cb</t>
  </si>
  <si>
    <t>4Q11</t>
  </si>
  <si>
    <t>2H10cb</t>
  </si>
  <si>
    <t>2H11</t>
  </si>
  <si>
    <t>FY10cb</t>
  </si>
  <si>
    <t>FY11</t>
  </si>
  <si>
    <t>profit &amp; loss statement</t>
  </si>
  <si>
    <t>revenues</t>
  </si>
  <si>
    <t>o/w profit-sharing</t>
  </si>
  <si>
    <t>o/w share-based compensation</t>
  </si>
  <si>
    <t>- interconnection costs</t>
  </si>
  <si>
    <t>- other IT&amp;N</t>
  </si>
  <si>
    <t>- property &amp; general expenses, other and capitalized costs</t>
  </si>
  <si>
    <t>- commercial expenses &amp; content costs</t>
  </si>
  <si>
    <t>other operating income &amp; expenses</t>
  </si>
  <si>
    <t>gain/loss on diposals of assets</t>
  </si>
  <si>
    <t>share of profit/loss of associates</t>
  </si>
  <si>
    <t>EBITDA (1), (2)</t>
  </si>
  <si>
    <t>% of revenues</t>
  </si>
  <si>
    <t>depreciation &amp; amortisation</t>
  </si>
  <si>
    <t>impairment of goodwill</t>
  </si>
  <si>
    <t>remeasurement resulting from business combinations</t>
  </si>
  <si>
    <t>impairment of fixed assets</t>
  </si>
  <si>
    <t>EBIT</t>
  </si>
  <si>
    <t>financial result</t>
  </si>
  <si>
    <t>- cost of gross financial debt</t>
  </si>
  <si>
    <t>- income and expense on net debt assets</t>
  </si>
  <si>
    <t>- foreign exchanges gains (losses)</t>
  </si>
  <si>
    <t>- other financial income and expense</t>
  </si>
  <si>
    <t>income tax</t>
  </si>
  <si>
    <t>results from discontinued operations</t>
  </si>
  <si>
    <t>consolidated net income after tax</t>
  </si>
  <si>
    <t>non controlling interests</t>
  </si>
  <si>
    <t>consolidated net income, Group share</t>
  </si>
  <si>
    <t>capital evolution</t>
  </si>
  <si>
    <t>number of ordinary shares at the end of the period</t>
  </si>
  <si>
    <t>weighted average number of ordinary shares outstanding - basic</t>
  </si>
  <si>
    <t>weighted average number of ordinary shares outstanding - diluted</t>
  </si>
  <si>
    <t>statement of cash flows</t>
  </si>
  <si>
    <t>- EBITDA from continued activities</t>
  </si>
  <si>
    <t>- EBITDA from discontinued activities (1)</t>
  </si>
  <si>
    <t>CAPEX (capital expenditure)</t>
  </si>
  <si>
    <t>- CAPEX from continued activities</t>
  </si>
  <si>
    <t>- CAPEX from discontinued activities (1)</t>
  </si>
  <si>
    <t>EBITDA - CAPEX</t>
  </si>
  <si>
    <t>net interest paid</t>
  </si>
  <si>
    <t>income tax paid</t>
  </si>
  <si>
    <t>spectrum and licences paid</t>
  </si>
  <si>
    <t>variation of CAPEX vendors</t>
  </si>
  <si>
    <t>proceeds from sales of fixed assets</t>
  </si>
  <si>
    <t xml:space="preserve">other </t>
  </si>
  <si>
    <t xml:space="preserve">organic cash-flow </t>
  </si>
  <si>
    <t>- organic cash-flow, Group share</t>
  </si>
  <si>
    <t>- organic cash-flow, minorities share</t>
  </si>
  <si>
    <t>Litigation "Taxe Pro" and French licence</t>
  </si>
  <si>
    <t xml:space="preserve">adjusted organic cash-flow </t>
  </si>
  <si>
    <t>dividends to FTSA shareholders</t>
  </si>
  <si>
    <t>minority shareholders remuneration in group subsidiaries</t>
  </si>
  <si>
    <t>net of acquisitions and disposals</t>
  </si>
  <si>
    <t>net debt variation ( (+) decrease / (-) increase)</t>
  </si>
  <si>
    <t>Footnote 1 : Early Retirement Plan paid</t>
  </si>
  <si>
    <t>Footnote 2 : Restructuring paid excluding ERP</t>
  </si>
  <si>
    <t>(1) Orange UK activities are considered as discontinued activities from FY 2008 until end Q1 2010.</t>
  </si>
  <si>
    <t>statement of financial position</t>
  </si>
  <si>
    <t>assets</t>
  </si>
  <si>
    <t>- goodwill</t>
  </si>
  <si>
    <t>- intangible assets (brand, suscriber base,…)</t>
  </si>
  <si>
    <t>- intangible and tangible operational assets</t>
  </si>
  <si>
    <t>- differed tax and other financial assets</t>
  </si>
  <si>
    <t>- assets held for sale (2)</t>
  </si>
  <si>
    <t>total assets</t>
  </si>
  <si>
    <t>liabilities</t>
  </si>
  <si>
    <t>- equity</t>
  </si>
  <si>
    <t>- minority</t>
  </si>
  <si>
    <t>- net debt</t>
  </si>
  <si>
    <t>- operational working capital</t>
  </si>
  <si>
    <t>- accruals and others</t>
  </si>
  <si>
    <t>- liabilities held for sale (2)</t>
  </si>
  <si>
    <t>total liabilities</t>
  </si>
  <si>
    <t>(2) UK activities were classed as "held for sale" for FY 2009</t>
  </si>
  <si>
    <t>in M€</t>
  </si>
  <si>
    <t>Currency</t>
  </si>
  <si>
    <t>revenues (1)</t>
  </si>
  <si>
    <t>EBITDA (1) (4)</t>
  </si>
  <si>
    <t>CAPEX (1)</t>
  </si>
  <si>
    <t>B/S (2)</t>
  </si>
  <si>
    <t>Total</t>
  </si>
  <si>
    <t>euros</t>
  </si>
  <si>
    <t>zloty</t>
  </si>
  <si>
    <t>egyptian pound</t>
  </si>
  <si>
    <t>actual per currency</t>
  </si>
  <si>
    <t>EUR</t>
  </si>
  <si>
    <t>euro exchange rate applied in 1Q10</t>
  </si>
  <si>
    <t>euro exchange rate applied in 1Q11</t>
  </si>
  <si>
    <t>forex impact</t>
  </si>
  <si>
    <t>perimeter impact (3)</t>
  </si>
  <si>
    <t>1Q10 comparable basis</t>
  </si>
  <si>
    <t>euro exchange rate in 2Q10</t>
  </si>
  <si>
    <t>euro exchange rate in 2Q11</t>
  </si>
  <si>
    <t>2Q10 comparable basis</t>
  </si>
  <si>
    <t>euro exchange rate in 1H10</t>
  </si>
  <si>
    <t>euro exchange rate in 1H11</t>
  </si>
  <si>
    <t>1h10 comparable basis</t>
  </si>
  <si>
    <t>euro exchange rate applied in 2H10</t>
  </si>
  <si>
    <t>euro exchange rate applied in 2H11</t>
  </si>
  <si>
    <t>2H10 comparable basis</t>
  </si>
  <si>
    <t>euro exchange rate applied in FY10</t>
  </si>
  <si>
    <t>euro exchange rate applied in FY11</t>
  </si>
  <si>
    <t>FY10 comparable basis</t>
  </si>
  <si>
    <t>(1) average exchange rates over the period used to convert the P&amp;L accounts of the group foreign subsidiaries from local currency to euros</t>
  </si>
  <si>
    <t>(2) end of period exchange rates over the period used to convert the balance sheet accounts of the group foreign subsidiaries from local currency to euros</t>
  </si>
  <si>
    <t>(3) perimeter impact: mainly due to the consolidation of Egypt according the Global Integration methodology  (Egypt consolidated according the Equity Methodology in 1H 2010 historical data)</t>
  </si>
  <si>
    <t>(4) EBITDA reported</t>
  </si>
  <si>
    <t>revenues by country</t>
  </si>
  <si>
    <t>group revenues</t>
  </si>
  <si>
    <t>organic growth</t>
  </si>
  <si>
    <t>reported growth</t>
  </si>
  <si>
    <t xml:space="preserve">France </t>
  </si>
  <si>
    <t xml:space="preserve">Spain </t>
  </si>
  <si>
    <t xml:space="preserve">Poland </t>
  </si>
  <si>
    <t xml:space="preserve">rest of the world </t>
  </si>
  <si>
    <t xml:space="preserve">enterprise </t>
  </si>
  <si>
    <t>international carrier and shared services</t>
  </si>
  <si>
    <t>eliminations</t>
  </si>
  <si>
    <t xml:space="preserve">home </t>
  </si>
  <si>
    <t>enterprise and international carrier &amp; shared services</t>
  </si>
  <si>
    <t>group EBITDA (1), (2)</t>
  </si>
  <si>
    <r>
      <rPr>
        <b/>
        <sz val="10"/>
        <rFont val="Arial"/>
        <family val="2"/>
      </rPr>
      <t xml:space="preserve">Poland </t>
    </r>
    <r>
      <rPr>
        <sz val="10"/>
        <rFont val="Arial"/>
        <family val="2"/>
      </rPr>
      <t>(2)</t>
    </r>
  </si>
  <si>
    <t>group CAPEX</t>
  </si>
  <si>
    <t>(1) 2H09 EBITDA includes from -964 M€ litigation from taxe professionnelle and -569 M€ accrual for the French part-time senior plan</t>
  </si>
  <si>
    <t xml:space="preserve">(1) Q3'10 EBITDA includes a -266 M€ provision for the DPTG litigation </t>
  </si>
  <si>
    <t>(2) FY 2010 EBITDA includes a provision of -492 M€ for the French Senior part-time plan,</t>
  </si>
  <si>
    <t xml:space="preserve">(2) The small differences between the figures published by TP Group and those indicated here are the result of the application of IFRS / IFRIC 11 (for the EBITDA) </t>
  </si>
  <si>
    <t>and a -33 M€ for the French part-time senior plan (-70 M€ for YTD).</t>
  </si>
  <si>
    <t>a -547 M€ provision relating to Orange Sport &amp; Orange Cinema Series and</t>
  </si>
  <si>
    <t xml:space="preserve">       and the non-elimination of intra-FT Group Capex</t>
  </si>
  <si>
    <t>a -266 M€ provision for the DPTG litigation.</t>
  </si>
  <si>
    <t>(in thousands)</t>
  </si>
  <si>
    <t>group KPIs</t>
  </si>
  <si>
    <t>group customers (1)</t>
  </si>
  <si>
    <t>o/w Orange branded customers</t>
  </si>
  <si>
    <t>personal group KPIs</t>
  </si>
  <si>
    <t>- contract</t>
  </si>
  <si>
    <t>- prepaid</t>
  </si>
  <si>
    <t>MVNOs customers base</t>
  </si>
  <si>
    <t>home group KPIs</t>
  </si>
  <si>
    <t>customers base</t>
  </si>
  <si>
    <t>internet customers</t>
  </si>
  <si>
    <t>- narrowband</t>
  </si>
  <si>
    <t>- broadband</t>
  </si>
  <si>
    <t>- ADSL</t>
  </si>
  <si>
    <t>- FTTH</t>
  </si>
  <si>
    <t>- others</t>
  </si>
  <si>
    <t>internet features (in Europe)</t>
  </si>
  <si>
    <t>livebox</t>
  </si>
  <si>
    <t>VoIP customers</t>
  </si>
  <si>
    <t>IPTV and TVoSAT</t>
  </si>
  <si>
    <t>enterprise group KPIs</t>
  </si>
  <si>
    <t>IP VPN accesses</t>
  </si>
  <si>
    <t>headcount (end of period)</t>
  </si>
  <si>
    <t>total group (2)</t>
  </si>
  <si>
    <t>- France</t>
  </si>
  <si>
    <t>- FTSA</t>
  </si>
  <si>
    <t>- french subsidiaries</t>
  </si>
  <si>
    <t>- international</t>
  </si>
  <si>
    <t>(1) From Q1 2009, the number of customers has been adjusted to reflect the H2'10 operational scope (UK JV, ECMS at 100%, Mauritius Telecom &amp; Equatorial Guinea at 40% and Orange Austria at 35%).</t>
  </si>
  <si>
    <t>(2) From Q1 2009, headcount numbers reflect the Group's H2'10 consolidated scope (all associates are excluded).</t>
  </si>
  <si>
    <t>France</t>
  </si>
  <si>
    <t>Spain</t>
  </si>
  <si>
    <t>Poland</t>
  </si>
  <si>
    <t>ROW</t>
  </si>
  <si>
    <t>OBS</t>
  </si>
  <si>
    <t>IC&amp;SS</t>
  </si>
  <si>
    <t>total</t>
  </si>
  <si>
    <t>1H08 cb</t>
  </si>
  <si>
    <t>FY08 cb</t>
  </si>
  <si>
    <t>1H09 cb</t>
  </si>
  <si>
    <t>FY09 cb</t>
  </si>
  <si>
    <t>1H10 cb</t>
  </si>
  <si>
    <t>FY10 cb</t>
  </si>
  <si>
    <t>other operating incomes &amp; expenses</t>
  </si>
  <si>
    <t>minority interest</t>
  </si>
  <si>
    <t>statement of cash flows items</t>
  </si>
  <si>
    <t>personal revenues</t>
  </si>
  <si>
    <t>o/w personal services revenues</t>
  </si>
  <si>
    <t>home revenues</t>
  </si>
  <si>
    <t>home usages</t>
  </si>
  <si>
    <t>- subscription fees</t>
  </si>
  <si>
    <t>- calling services</t>
  </si>
  <si>
    <t>- online &amp; internet services</t>
  </si>
  <si>
    <t>wholesale</t>
  </si>
  <si>
    <t>other home revenues</t>
  </si>
  <si>
    <t>(1) H2'09 EBITDA includes a provision of -461 M€ for the French part-time senior plan.</t>
  </si>
  <si>
    <t>(2) FY 2010 EBITDA includes a provision of -401 M€ for the French Senior part-time plan o/w -28 M€ in H1'10.</t>
  </si>
  <si>
    <t>(customers in thousands)</t>
  </si>
  <si>
    <t>personal KPIs</t>
  </si>
  <si>
    <t>customer base</t>
  </si>
  <si>
    <t>customers (excl. MVNOs)</t>
  </si>
  <si>
    <t>o/w 3G customers</t>
  </si>
  <si>
    <t>o/w 3G dongles (IEW/BEW) customers (1)</t>
  </si>
  <si>
    <t>MVNOs customers</t>
  </si>
  <si>
    <t>ARPU per year (annual rolling)</t>
  </si>
  <si>
    <t>overall ARPU</t>
  </si>
  <si>
    <t>contract ARPU</t>
  </si>
  <si>
    <t>prepaid ARPU</t>
  </si>
  <si>
    <t>voice ARPU</t>
  </si>
  <si>
    <t>data ARPU</t>
  </si>
  <si>
    <t>data revenues in % of personal services revenues (quarterly)</t>
  </si>
  <si>
    <t>o/w data only revenues in % of personal services revenues (quarterly)</t>
  </si>
  <si>
    <t>volumes &amp; churn</t>
  </si>
  <si>
    <t>o/w contract churn</t>
  </si>
  <si>
    <t>subsidies (6 months rolling)</t>
  </si>
  <si>
    <t>network coverage</t>
  </si>
  <si>
    <t>% 3G coverage of population</t>
  </si>
  <si>
    <t>home KPIs</t>
  </si>
  <si>
    <t>- total retail lines</t>
  </si>
  <si>
    <t>- consumer lines (2)</t>
  </si>
  <si>
    <t>o/w partial unbundling</t>
  </si>
  <si>
    <t>- business lines (2)</t>
  </si>
  <si>
    <t>- total wholesale lines</t>
  </si>
  <si>
    <t>- full unbundling</t>
  </si>
  <si>
    <t>- bitstream naked DSL</t>
  </si>
  <si>
    <t>- wholesale line rentals</t>
  </si>
  <si>
    <t>- other group fixed lines</t>
  </si>
  <si>
    <t>o/w naked DSL</t>
  </si>
  <si>
    <t>- satellite and others</t>
  </si>
  <si>
    <t>ARPU per month</t>
  </si>
  <si>
    <t>fixed lines ARPU (annual rolling)</t>
  </si>
  <si>
    <t>- online and internet services</t>
  </si>
  <si>
    <t>internet broadband ARPU (quarterly)</t>
  </si>
  <si>
    <t>internet features</t>
  </si>
  <si>
    <t>VOIP customers</t>
  </si>
  <si>
    <t>IPTV and satellite customers</t>
  </si>
  <si>
    <t>o/w Orange sport &amp; Orange cinema series subscriptions</t>
  </si>
  <si>
    <t>voice</t>
  </si>
  <si>
    <t>PSTN voice traffic consumer- mn of minutes</t>
  </si>
  <si>
    <t>ADSL</t>
  </si>
  <si>
    <t>FTTH</t>
  </si>
  <si>
    <t>homes connectable (households)</t>
  </si>
  <si>
    <t>number of customers signed (individual)</t>
  </si>
  <si>
    <t>(1) Includes Business to Business dongles</t>
  </si>
  <si>
    <t>(2) In Q1'11, there was a reallocation of 55 klines from consumer (Home France) &amp; business (OBS) lines which has been backdated into the 2010 numbers. The total number of retail lines remains unchanged.</t>
  </si>
  <si>
    <t>* : company estimate</t>
  </si>
  <si>
    <t>personal revenues (1)</t>
  </si>
  <si>
    <t>- prepaid (1)</t>
  </si>
  <si>
    <t>3G customers (excl. MVNOs)</t>
  </si>
  <si>
    <t>o/w 3G dongles (IEW/BEW) customers</t>
  </si>
  <si>
    <t>total number of lines (copper + FTTH)</t>
  </si>
  <si>
    <t>- broadband (ADSL)</t>
  </si>
  <si>
    <t>o/w LLU</t>
  </si>
  <si>
    <t>ARPU</t>
  </si>
  <si>
    <t>IPTV customers</t>
  </si>
  <si>
    <t>LLU coverage (in % of population) (2)</t>
  </si>
  <si>
    <t>(1) includes base cleaning in Q1 2010 of -448 k &amp; in Q2 2010 of -394 k (-842 k in H1 2010).</t>
  </si>
  <si>
    <t>o/w broadband revenues</t>
  </si>
  <si>
    <t>o/w PSTN revenues</t>
  </si>
  <si>
    <t>EBITDA (1)</t>
  </si>
  <si>
    <t>local currency (millions of PLN)</t>
  </si>
  <si>
    <t>(1) The small differences between the figures published by TP Group and those indicated here are the result of the application of IFRS / IFRIC 11 (for the EBITDA)</t>
  </si>
  <si>
    <t>(2) FY 2010 EBITDA includes a provision of -266 M€ for the DPTG litigation.</t>
  </si>
  <si>
    <t>and the non-elimination of intra-FT Group Capex</t>
  </si>
  <si>
    <t>overall ARPU (in EUR)</t>
  </si>
  <si>
    <t>contract ARPU (in EUR)</t>
  </si>
  <si>
    <t>prepaid ARPU (in EUR)</t>
  </si>
  <si>
    <t>voice ARPU (in EUR)</t>
  </si>
  <si>
    <t>data ARPU (in EUR)</t>
  </si>
  <si>
    <t>overall ARPU (in PLN)</t>
  </si>
  <si>
    <t>contract ARPU (in PLN)</t>
  </si>
  <si>
    <t>prepaid ARPU  (in PLN)</t>
  </si>
  <si>
    <t>voice ARPU  (in PLN)</t>
  </si>
  <si>
    <t>data ARPU  (in PLN)</t>
  </si>
  <si>
    <t>o/w Orange BSA</t>
  </si>
  <si>
    <t>- SDI</t>
  </si>
  <si>
    <t>internet broadband ARPU (PLN &amp; quarterly) (1)</t>
  </si>
  <si>
    <t>Broadband</t>
  </si>
  <si>
    <t>Broadband market share</t>
  </si>
  <si>
    <t>total net adds market share</t>
  </si>
  <si>
    <t>(1) excludes VoIP services</t>
  </si>
  <si>
    <t xml:space="preserve"> Belgium</t>
  </si>
  <si>
    <t xml:space="preserve"> Romania</t>
  </si>
  <si>
    <t xml:space="preserve"> Egypt (1)</t>
  </si>
  <si>
    <t xml:space="preserve"> Slovakia  </t>
  </si>
  <si>
    <t>- home</t>
  </si>
  <si>
    <t>- personal</t>
  </si>
  <si>
    <t xml:space="preserve"> Switzerland</t>
  </si>
  <si>
    <t xml:space="preserve"> Senegal (1)</t>
  </si>
  <si>
    <t>- eliminations</t>
  </si>
  <si>
    <t xml:space="preserve"> Ivory Coast</t>
  </si>
  <si>
    <t xml:space="preserve"> Republica Dominicana</t>
  </si>
  <si>
    <t xml:space="preserve"> Jordan (1)</t>
  </si>
  <si>
    <t xml:space="preserve"> Mali (1)</t>
  </si>
  <si>
    <t xml:space="preserve"> Cameroon </t>
  </si>
  <si>
    <t xml:space="preserve"> Moldova</t>
  </si>
  <si>
    <t>Kenya</t>
  </si>
  <si>
    <t xml:space="preserve"> Madagascar</t>
  </si>
  <si>
    <t xml:space="preserve"> Bostwana</t>
  </si>
  <si>
    <t>others and Sofrecom</t>
  </si>
  <si>
    <t>(1) When data is not disclosed for these countries, it is because they have not yet been released by the legal entity.</t>
  </si>
  <si>
    <t>rest of the world personal customers (excl. MVNOs)</t>
  </si>
  <si>
    <t>- Belgium</t>
  </si>
  <si>
    <t>o/w mobile broadband customers</t>
  </si>
  <si>
    <t>n/a</t>
  </si>
  <si>
    <t>- Romania</t>
  </si>
  <si>
    <t>- Egypt (1)*</t>
  </si>
  <si>
    <t>- Slovakia</t>
  </si>
  <si>
    <t>- Switzerland</t>
  </si>
  <si>
    <t>- Senegal (1)</t>
  </si>
  <si>
    <t>- Ivory Coast (2)</t>
  </si>
  <si>
    <t>- Republica Dominicana</t>
  </si>
  <si>
    <t>- Jordan (1) (2)</t>
  </si>
  <si>
    <t>- Mali (1)</t>
  </si>
  <si>
    <t>- Cameroon (2)</t>
  </si>
  <si>
    <t>- Moldova</t>
  </si>
  <si>
    <t>- Kenya</t>
  </si>
  <si>
    <t>- Madagascar</t>
  </si>
  <si>
    <t>- Bostwana</t>
  </si>
  <si>
    <t>- Mauritius Island (40%)</t>
  </si>
  <si>
    <t>- Luxembourg</t>
  </si>
  <si>
    <t>- Guinea (1)</t>
  </si>
  <si>
    <t>- Niger</t>
  </si>
  <si>
    <t>- Republic of Centrafrica</t>
  </si>
  <si>
    <t>- Equatorial Guinea (40%)</t>
  </si>
  <si>
    <t>- Guinea Bissau (1)</t>
  </si>
  <si>
    <t>- Vanuatu</t>
  </si>
  <si>
    <t>- Uganda</t>
  </si>
  <si>
    <t>- Armenia</t>
  </si>
  <si>
    <t>- Austria (35%)</t>
  </si>
  <si>
    <t>- Tunisia (49%)</t>
  </si>
  <si>
    <t>- Maroc (40%)</t>
  </si>
  <si>
    <t>rest of the world MVNO customers</t>
  </si>
  <si>
    <t xml:space="preserve"> overall ARPU Belgium</t>
  </si>
  <si>
    <t>Belgium data revenues in % of personal services revenues</t>
  </si>
  <si>
    <t xml:space="preserve"> overall ARPU Romania</t>
  </si>
  <si>
    <t>Romania data revenues in % of personal services revenues</t>
  </si>
  <si>
    <t xml:space="preserve"> overall ARPU Slovakia</t>
  </si>
  <si>
    <t>Slovakia data revenues in % of personal services revenues</t>
  </si>
  <si>
    <t xml:space="preserve"> overall ARPU Switzerland</t>
  </si>
  <si>
    <t>Switzerland data revenues in % of personal services revenues</t>
  </si>
  <si>
    <t>overall ARPU Senegal (1)</t>
  </si>
  <si>
    <t>overall ARPU Ivory Coast (2)</t>
  </si>
  <si>
    <t>overall ARPU Jordan (1) (2)</t>
  </si>
  <si>
    <t>overall ARPU Cameroon (2)</t>
  </si>
  <si>
    <t>overall ARPU Madagascar</t>
  </si>
  <si>
    <t>overall ARPU Egypt</t>
  </si>
  <si>
    <t>overall ARPU Moldova</t>
  </si>
  <si>
    <t>(2) Based on the definition used by the local regulator</t>
  </si>
  <si>
    <t>* : From 2009, Egypt is consolidated at 100%.</t>
  </si>
  <si>
    <t>- Ivory Coast</t>
  </si>
  <si>
    <t>- Jordan (1)</t>
  </si>
  <si>
    <t>- Mauritus (40%)</t>
  </si>
  <si>
    <t>- Belgium broadband customers</t>
  </si>
  <si>
    <t>- Slovakia FTTH conected</t>
  </si>
  <si>
    <t>- Switzerland broadband customers</t>
  </si>
  <si>
    <t xml:space="preserve">- Ivory Coast </t>
  </si>
  <si>
    <t>- Mali  (1)</t>
  </si>
  <si>
    <t xml:space="preserve">- Kenya </t>
  </si>
  <si>
    <t>- Mauritus</t>
  </si>
  <si>
    <t>- Cameroon</t>
  </si>
  <si>
    <t>- Moldavie</t>
  </si>
  <si>
    <t>- Egypt</t>
  </si>
  <si>
    <t>(1) When data is not disclosed for these countries, it is because they have not yet been released publically by the legal entity.</t>
  </si>
  <si>
    <t>financial KPIs</t>
  </si>
  <si>
    <t>business network legacy</t>
  </si>
  <si>
    <t>advanced business network</t>
  </si>
  <si>
    <t>extended business services</t>
  </si>
  <si>
    <t>other business services</t>
  </si>
  <si>
    <t>operational KPIs</t>
  </si>
  <si>
    <t>international</t>
  </si>
  <si>
    <t>PSTN lines (3)</t>
  </si>
  <si>
    <t>data permanent acess advanced</t>
  </si>
  <si>
    <t>o/w IP VPN accesses</t>
  </si>
  <si>
    <t>XoIP offers France</t>
  </si>
  <si>
    <t>business everywhere</t>
  </si>
  <si>
    <t xml:space="preserve">     </t>
  </si>
  <si>
    <t>o/w business everywhere France</t>
  </si>
  <si>
    <t>(1) H2'09 EBITDA includes a provision of -28 M€ for the French part-time senior plan.</t>
  </si>
  <si>
    <t>(2) FY 2010 EBITDA includes a provision of -18 M€ for the French Senior part-time plan o/w -2 M€ in H1.</t>
  </si>
  <si>
    <t>(3) In Q1'11, there was a reallocation of 55 klines from consumer (Home France) &amp; business (OBS) lines which has been backdated into the 2010 numbers.</t>
  </si>
  <si>
    <t>international carrier services</t>
  </si>
  <si>
    <t>shared services</t>
  </si>
  <si>
    <t>(1) H2'09 EBITDA includes -964 M€ from the taxe professionnelle litigation and -80 M€ from the French senior part-time plan.</t>
  </si>
  <si>
    <t>(2) FY 2010 EBITDA includes a -547 M€ provision relating to the Orange Cinema Series &amp; Orange Sports tv channels</t>
  </si>
  <si>
    <t>and a -75 M€ provision for the French Senior part-time plan, o/w -7 M€ in H1.</t>
  </si>
  <si>
    <t>in millions of pounds</t>
  </si>
  <si>
    <t>3mths '09cb</t>
  </si>
  <si>
    <t>3 mths '10cb</t>
  </si>
  <si>
    <t>9mths '09cb</t>
  </si>
  <si>
    <t xml:space="preserve">9mths '10cb </t>
  </si>
  <si>
    <t>mobile service revenue</t>
  </si>
  <si>
    <t>customers (in thousands)</t>
  </si>
  <si>
    <t>- Customers (end of period)</t>
  </si>
  <si>
    <t xml:space="preserve">   - Contract</t>
  </si>
  <si>
    <t xml:space="preserve">   - Prepay</t>
  </si>
  <si>
    <t xml:space="preserve">   - Home</t>
  </si>
  <si>
    <t>- Net adds</t>
  </si>
  <si>
    <t>- Average monthly churn (%)</t>
  </si>
  <si>
    <t xml:space="preserve">   - Contract (%)</t>
  </si>
  <si>
    <t>Mobile (in GBP)</t>
  </si>
  <si>
    <t>SAC per gross add</t>
  </si>
  <si>
    <t>SRC per retained customer</t>
  </si>
  <si>
    <t>ARPU (monthly average)</t>
  </si>
  <si>
    <t>Voice ARPU (monthly average)</t>
  </si>
  <si>
    <t>Non-voice % of ARPU</t>
  </si>
  <si>
    <t>MOU per customer per month (minutes)</t>
  </si>
  <si>
    <t xml:space="preserve">   - Contract (minutes)</t>
  </si>
</sst>
</file>

<file path=xl/styles.xml><?xml version="1.0" encoding="utf-8"?>
<styleSheet xmlns="http://schemas.openxmlformats.org/spreadsheetml/2006/main">
  <numFmts count="142">
    <numFmt numFmtId="164" formatCode="General"/>
    <numFmt numFmtId="165" formatCode="0%"/>
    <numFmt numFmtId="166" formatCode="0.0%_);\(0.0%\)"/>
    <numFmt numFmtId="167" formatCode="_ * #,##0_ ;_ * \(#,##0\)_ ;_ * \-??_ ;_ @_ "/>
    <numFmt numFmtId="168" formatCode="#,##0;\(#,##0\)"/>
    <numFmt numFmtId="169" formatCode="#,##0"/>
    <numFmt numFmtId="170" formatCode="0.00%"/>
    <numFmt numFmtId="171" formatCode="#,##0.00"/>
    <numFmt numFmtId="172" formatCode="#,##0.000"/>
    <numFmt numFmtId="173" formatCode="#,##0.0;\(#,##0.0\)"/>
    <numFmt numFmtId="174" formatCode="\+#,##0;\-#,##0"/>
    <numFmt numFmtId="175" formatCode="0.00"/>
    <numFmt numFmtId="176" formatCode="0.0_)\%;\(0.0&quot;)%&quot;;0.0_)\%;@_)_%"/>
    <numFmt numFmtId="177" formatCode="#,##0.0_)_%;\(#,##0.0\)_%;0.0_)_%;@_)_%"/>
    <numFmt numFmtId="178" formatCode="#,##0.00\ ;\(#,##0.00&quot;) &quot;;;"/>
    <numFmt numFmtId="179" formatCode="#,##0.0_);\(#,##0.0\);#,##0.0_);@_)"/>
    <numFmt numFmtId="180" formatCode="#,##0.0_);\(#,##0.0\)"/>
    <numFmt numFmtId="181" formatCode="\$_(#,##0.00_);&quot;$(&quot;#,##0.00\)"/>
    <numFmt numFmtId="182" formatCode="0.0_)"/>
    <numFmt numFmtId="183" formatCode="\$_(#,##0.00_);&quot;$(&quot;#,##0.00\);\$_(0.00_);@_)"/>
    <numFmt numFmtId="184" formatCode="#,##0.0;\-#,##0.0"/>
    <numFmt numFmtId="185" formatCode="###0;\-###0"/>
    <numFmt numFmtId="186" formatCode="0.000%"/>
    <numFmt numFmtId="187" formatCode="0.00000000000000000%"/>
    <numFmt numFmtId="188" formatCode="YYYY\A"/>
    <numFmt numFmtId="189" formatCode="#,##0.00;\-#,##0.00"/>
    <numFmt numFmtId="190" formatCode="#,##0.00_);\(#,##0.00\);0.00_);@_)"/>
    <numFmt numFmtId="191" formatCode="\€_(#,##0.00_);&quot;€(&quot;#,##0.00\);\€_(0.00_);@_)"/>
    <numFmt numFmtId="192" formatCode="#,##0.0_)\x;\(#,##0.0&quot;)x&quot;"/>
    <numFmt numFmtId="193" formatCode="#,##0_)\x;\(#,##0&quot;)x&quot;;0_)\x;@_)_x"/>
    <numFmt numFmtId="194" formatCode="#,##0\ ;\(#,##0&quot;) &quot;;;"/>
    <numFmt numFmtId="195" formatCode="MM/DD/YY"/>
    <numFmt numFmtId="196" formatCode="0\%"/>
    <numFmt numFmtId="197" formatCode="0.000000000000000000%"/>
    <numFmt numFmtId="198" formatCode="0.00_)"/>
    <numFmt numFmtId="199" formatCode="#,##0.0_)_x;\(#,##0.0\)_x"/>
    <numFmt numFmtId="200" formatCode="#,##0_)_x;\(#,##0\)_x;0_)_x;@_)_x"/>
    <numFmt numFmtId="201" formatCode="#,##0.0\x"/>
    <numFmt numFmtId="202" formatCode="#,##0\ ;\(#,##0\)"/>
    <numFmt numFmtId="203" formatCode="#,##0.0,;\(#,##0.0,\)"/>
    <numFmt numFmtId="204" formatCode="0.0%;\(#.#%\)"/>
    <numFmt numFmtId="205" formatCode="#,##0,;\(#,##0&quot;),&quot;"/>
    <numFmt numFmtId="206" formatCode="0.0000000000000000000000%"/>
    <numFmt numFmtId="207" formatCode="#,##0.0_);[RED]\(#,##0.0\)"/>
    <numFmt numFmtId="208" formatCode="0.0"/>
    <numFmt numFmtId="209" formatCode="0"/>
    <numFmt numFmtId="210" formatCode="0.0_)\%;\(0.0&quot;)%&quot;"/>
    <numFmt numFmtId="211" formatCode="0.000000000000000000000000000000%"/>
    <numFmt numFmtId="212" formatCode="\$#,##0.0_);[RED]&quot;($&quot;#,##0.0\)"/>
    <numFmt numFmtId="213" formatCode="#,##0.0\ ;\(#,##0.0\)"/>
    <numFmt numFmtId="214" formatCode="_(* #,##0_);_(* \(#,##0\);_(* \-??_);_(@_)"/>
    <numFmt numFmtId="215" formatCode="#,##0.0_)_%;\(#,##0.0\)_%"/>
    <numFmt numFmtId="216" formatCode="#\ ##0.00"/>
    <numFmt numFmtId="217" formatCode="0.0%;\(0.0\)%"/>
    <numFmt numFmtId="218" formatCode="0.000000000000000000000000000000000%"/>
    <numFmt numFmtId="219" formatCode="#,##0.000_);\(#,##0.000\)"/>
    <numFmt numFmtId="220" formatCode="0.00\p"/>
    <numFmt numFmtId="221" formatCode="#,##0.00&quot; Kč&quot;;[RED]\-#,##0.00&quot; Kč&quot;"/>
    <numFmt numFmtId="222" formatCode="0.000000000"/>
    <numFmt numFmtId="223" formatCode="0_);\(0\)"/>
    <numFmt numFmtId="224" formatCode="0\E;\(0&quot;)E&quot;"/>
    <numFmt numFmtId="225" formatCode="#,##0.000_);[RED]\(#,##0.000\)"/>
    <numFmt numFmtId="226" formatCode="#,##0.0,,,&quot;bn&quot;"/>
    <numFmt numFmtId="227" formatCode="&quot;£ &quot;#,##0&quot; mn.&quot;"/>
    <numFmt numFmtId="228" formatCode="#,##0;\-#,##0;\-"/>
    <numFmt numFmtId="229" formatCode="#,##0.00;\-#,##0.00;\-"/>
    <numFmt numFmtId="230" formatCode="#,##0%;\-#,##0%;&quot;- &quot;"/>
    <numFmt numFmtId="231" formatCode="#,##0.0%;\-#,##0.0%;&quot;- &quot;"/>
    <numFmt numFmtId="232" formatCode="#,##0.00%;\-#,##0.00%;&quot;- &quot;"/>
    <numFmt numFmtId="233" formatCode="#,##0.0;\-#,##0.0;\-"/>
    <numFmt numFmtId="234" formatCode="###0"/>
    <numFmt numFmtId="235" formatCode="#,##0.0000"/>
    <numFmt numFmtId="236" formatCode="#,##0.0"/>
    <numFmt numFmtId="237" formatCode="#,##0;[RED]\-#,##0"/>
    <numFmt numFmtId="238" formatCode="#,##0.00;[RED]\-#,##0.00"/>
    <numFmt numFmtId="239" formatCode="_-* #,##0_F_-;\-* #,##0_F_-;_-* \-_F_-;_-@_-"/>
    <numFmt numFmtId="240" formatCode="#,##0;\-#,##0"/>
    <numFmt numFmtId="241" formatCode="0.00_);\(0.00\);0.00"/>
    <numFmt numFmtId="242" formatCode="0.000"/>
    <numFmt numFmtId="243" formatCode="0.0%_);\(0.0%\)_)"/>
    <numFmt numFmtId="244" formatCode="\$#,##0.00_);[RED]&quot;($&quot;#,##0.00\)"/>
    <numFmt numFmtId="245" formatCode="_-* #,##0.00\F_-;\-* #,##0.00\F_-;_-* \-??\F_-;_-@_-"/>
    <numFmt numFmtId="246" formatCode="\$#,##0.00000000000000000000000000_);[RED]&quot;($&quot;#,##0.00000000000000000000000000\)"/>
    <numFmt numFmtId="247" formatCode="0.0%"/>
    <numFmt numFmtId="248" formatCode="DD\.MM\.YY"/>
    <numFmt numFmtId="249" formatCode="D\ MMM\ YY"/>
    <numFmt numFmtId="250" formatCode="#,##0.000;\(#,##0.000\)"/>
    <numFmt numFmtId="251" formatCode="#,##0.00;\(#,##0.00\)"/>
    <numFmt numFmtId="252" formatCode="MM/YY"/>
    <numFmt numFmtId="253" formatCode="_-* #,##0_-;\-* #,##0_-;_-* \-??_-;_-@_-"/>
    <numFmt numFmtId="254" formatCode="M/D/YY_%_)"/>
    <numFmt numFmtId="255" formatCode="MM/DD/YYYY"/>
    <numFmt numFmtId="256" formatCode="YYYY"/>
    <numFmt numFmtId="257" formatCode="#,##0&quot; FB&quot;;[RED]\-#,##0&quot; FB&quot;"/>
    <numFmt numFmtId="258" formatCode="#,##0.0000_);[RED]\(#,##0.0000\);0.0000_)"/>
    <numFmt numFmtId="259" formatCode="_-* #,##0.00_-;\-* #,##0.00_-;_-* \-??_-;_-@_-"/>
    <numFmt numFmtId="260" formatCode="\£#,##0;&quot;-£&quot;#,##0"/>
    <numFmt numFmtId="261" formatCode="&quot;C$&quot;#,##0.00_);[RED]&quot;(C$&quot;#,##0.00\)"/>
    <numFmt numFmtId="262" formatCode="\$#,##0_);[RED]&quot;($&quot;#,##0\)"/>
    <numFmt numFmtId="263" formatCode="_(\$* #,##0_);_(\$* \(#,##0\);_(\$* \-_);_(@_)"/>
    <numFmt numFmtId="264" formatCode="\$#,##0.00\A;[RED]&quot;($&quot;#,##0.00&quot;)A&quot;"/>
    <numFmt numFmtId="265" formatCode="\$#,##0.00\E;[RED]&quot;($&quot;#,##0.00&quot;)E&quot;"/>
    <numFmt numFmtId="266" formatCode="_ * #,##0_ ;_ * \-#,##0_ ;_ * \-_ ;_ @_ "/>
    <numFmt numFmtId="267" formatCode="_([$€]* #,##0.00_);_([$€]* \(#,##0.00\);_([$€]* \-??_);_(@_)"/>
    <numFmt numFmtId="268" formatCode="#\ ##0.0"/>
    <numFmt numFmtId="269" formatCode="\£#,##0.00;&quot;-£&quot;#,##0.00"/>
    <numFmt numFmtId="270" formatCode="\£#,##0.00;[RED]&quot;-£&quot;#,##0.00"/>
    <numFmt numFmtId="271" formatCode="#,##0.0;[RED]\(#,##0.0\)"/>
    <numFmt numFmtId="272" formatCode="#,##0.00\F;[RED]\-#,##0.00\F"/>
    <numFmt numFmtId="273" formatCode="0.0%_);[RED]\(0.0%\)"/>
    <numFmt numFmtId="274" formatCode="0.00%_);\(0.00%\)"/>
    <numFmt numFmtId="275" formatCode="_-* #,##0_-;\-* #,##0_-;_-* \-_-;_-@_-"/>
    <numFmt numFmtId="276" formatCode="0.00_);\(0.00\);0.00_)"/>
    <numFmt numFmtId="277" formatCode="#,##0.00_);[RED]\(#,##0.00\);0.00_)"/>
    <numFmt numFmtId="278" formatCode="#,##0.00_)&quot; F&quot;;[RED]\(#,##0.00&quot;) F&quot;;0.00_)&quot; F&quot;"/>
    <numFmt numFmtId="279" formatCode="#,##0.00\x_);[RED]\(#,##0.00&quot;x)&quot;"/>
    <numFmt numFmtId="280" formatCode="\$#,##0.0000000000000000000000000_);[RED]&quot;($&quot;#,##0.0000000000000000000000000\)"/>
    <numFmt numFmtId="281" formatCode="_ * #,##0.00_ ;_ * \-#,##0.00_ ;_ * \-??_ ;_ @_ "/>
    <numFmt numFmtId="282" formatCode="_-* #,##0.0_-;\-* #,##0.0_-;_-* \-??_-;_-@_-"/>
    <numFmt numFmtId="283" formatCode="_-* #,##0.00\ _K_č_-;\-* #,##0.00\ _K_č_-;_-* \-??\ _K_č_-;_-@_-"/>
    <numFmt numFmtId="284" formatCode="#,##0_);\(#,##0\);0_._0_)"/>
    <numFmt numFmtId="285" formatCode="0.0000"/>
    <numFmt numFmtId="286" formatCode="#,##0_);\(#,##0\);;"/>
    <numFmt numFmtId="287" formatCode="General_)"/>
    <numFmt numFmtId="288" formatCode="#,##0.0000;\(#,##0.0000\)"/>
    <numFmt numFmtId="289" formatCode="0.00\%;\-0.00\%;0.00\%"/>
    <numFmt numFmtId="290" formatCode="#.0"/>
    <numFmt numFmtId="291" formatCode="##0.00000"/>
    <numFmt numFmtId="292" formatCode="0.00%_);[RED]\(0.00%\)"/>
    <numFmt numFmtId="293" formatCode="0.0000%"/>
    <numFmt numFmtId="294" formatCode="#,##0.00_)&quot; x&quot;;\(#,##0.00&quot;) x&quot;"/>
    <numFmt numFmtId="295" formatCode="0.0000000000000000%"/>
    <numFmt numFmtId="296" formatCode="#,##0.00000000;\(#,##0.00000000\)"/>
    <numFmt numFmtId="297" formatCode="_(* #,##0_);_(* \(#,##0\);_(* \-_);_(@_)"/>
    <numFmt numFmtId="298" formatCode="_(* #,##0.00_);_(* \(#,##0.00\);_(* \-??_);_(@_)"/>
    <numFmt numFmtId="299" formatCode="_(\$* #,##0.00_);_(\$* \(#,##0.00\);_(\$* \-??_);_(@_)"/>
    <numFmt numFmtId="300" formatCode="0\.000"/>
    <numFmt numFmtId="301" formatCode="#,##0.00\€;[RED]\-#,##0.00\€"/>
    <numFmt numFmtId="302" formatCode="[$$-409]#,##0"/>
    <numFmt numFmtId="303" formatCode="@"/>
    <numFmt numFmtId="304" formatCode="#,##0_);\(#,##0\);0_)"/>
    <numFmt numFmtId="305" formatCode="#,##0.0_);\(#,##0.0\);0.0_)"/>
  </numFmts>
  <fonts count="204">
    <font>
      <sz val="10"/>
      <name val="Arial"/>
      <family val="2"/>
    </font>
    <font>
      <b/>
      <sz val="10"/>
      <name val="MS Sans Serif"/>
      <family val="2"/>
    </font>
    <font>
      <sz val="16"/>
      <name val="Palatino"/>
      <family val="1"/>
    </font>
    <font>
      <sz val="9"/>
      <color indexed="8"/>
      <name val="Arial"/>
      <family val="2"/>
    </font>
    <font>
      <b/>
      <i/>
      <sz val="14"/>
      <name val="Arial"/>
      <family val="2"/>
    </font>
    <font>
      <sz val="13"/>
      <name val="Arial"/>
      <family val="2"/>
    </font>
    <font>
      <b/>
      <sz val="10"/>
      <name val="Arial"/>
      <family val="2"/>
    </font>
    <font>
      <sz val="10"/>
      <color indexed="52"/>
      <name val="Arial"/>
      <family val="2"/>
    </font>
    <font>
      <sz val="10"/>
      <color indexed="12"/>
      <name val="Arial"/>
      <family val="2"/>
    </font>
    <font>
      <i/>
      <sz val="10"/>
      <name val="Arial"/>
      <family val="2"/>
    </font>
    <font>
      <sz val="9"/>
      <name val="Arial"/>
      <family val="2"/>
    </font>
    <font>
      <sz val="11"/>
      <color indexed="63"/>
      <name val="Calibri"/>
      <family val="2"/>
    </font>
    <font>
      <sz val="11"/>
      <color indexed="8"/>
      <name val="Calibri"/>
      <family val="2"/>
    </font>
    <font>
      <sz val="7"/>
      <name val="Arial"/>
      <family val="2"/>
    </font>
    <font>
      <sz val="11"/>
      <color indexed="9"/>
      <name val="Calibri"/>
      <family val="2"/>
    </font>
    <font>
      <sz val="10"/>
      <name val="Courier New"/>
      <family val="3"/>
    </font>
    <font>
      <sz val="12"/>
      <name val="Times New Roman"/>
      <family val="1"/>
    </font>
    <font>
      <b/>
      <sz val="22"/>
      <color indexed="18"/>
      <name val="Arial"/>
      <family val="2"/>
    </font>
    <font>
      <sz val="10"/>
      <color indexed="8"/>
      <name val="MS Sans Serif"/>
      <family val="2"/>
    </font>
    <font>
      <b/>
      <sz val="14"/>
      <color indexed="18"/>
      <name val="Arial"/>
      <family val="2"/>
    </font>
    <font>
      <sz val="10"/>
      <name val="Arial CE"/>
      <family val="2"/>
    </font>
    <font>
      <b/>
      <sz val="10"/>
      <color indexed="18"/>
      <name val="Arial"/>
      <family val="2"/>
    </font>
    <font>
      <b/>
      <u val="single"/>
      <sz val="10"/>
      <color indexed="18"/>
      <name val="Arial"/>
      <family val="2"/>
    </font>
    <font>
      <sz val="8"/>
      <name val="Arial"/>
      <family val="2"/>
    </font>
    <font>
      <sz val="12"/>
      <name val="Arial"/>
      <family val="2"/>
    </font>
    <font>
      <sz val="10"/>
      <name val="Arial Narrow"/>
      <family val="2"/>
    </font>
    <font>
      <b/>
      <sz val="11"/>
      <color indexed="10"/>
      <name val="Times New Roman"/>
      <family val="1"/>
    </font>
    <font>
      <sz val="10"/>
      <name val="Times New Roman"/>
      <family val="1"/>
    </font>
    <font>
      <sz val="11"/>
      <color indexed="10"/>
      <name val="Calibri"/>
      <family val="2"/>
    </font>
    <font>
      <sz val="11"/>
      <name val="Arial"/>
      <family val="2"/>
    </font>
    <font>
      <sz val="11"/>
      <color indexed="20"/>
      <name val="Calibri"/>
      <family val="2"/>
    </font>
    <font>
      <sz val="8"/>
      <name val="Times New Roman"/>
      <family val="1"/>
    </font>
    <font>
      <strike/>
      <sz val="8"/>
      <name val="Arial"/>
      <family val="2"/>
    </font>
    <font>
      <sz val="8"/>
      <color indexed="8"/>
      <name val="Arial"/>
      <family val="2"/>
    </font>
    <font>
      <b/>
      <i/>
      <sz val="11"/>
      <color indexed="9"/>
      <name val="Times New Roman"/>
      <family val="1"/>
    </font>
    <font>
      <b/>
      <sz val="9"/>
      <color indexed="9"/>
      <name val="Arial"/>
      <family val="2"/>
    </font>
    <font>
      <sz val="8"/>
      <color indexed="12"/>
      <name val="Times New Roman"/>
      <family val="1"/>
    </font>
    <font>
      <sz val="10"/>
      <color indexed="9"/>
      <name val="Arial"/>
      <family val="2"/>
    </font>
    <font>
      <sz val="8"/>
      <color indexed="12"/>
      <name val="Arial"/>
      <family val="2"/>
    </font>
    <font>
      <b/>
      <sz val="8"/>
      <name val="Arial"/>
      <family val="2"/>
    </font>
    <font>
      <b/>
      <sz val="12"/>
      <name val="Times New Roman"/>
      <family val="1"/>
    </font>
    <font>
      <b/>
      <sz val="8"/>
      <color indexed="8"/>
      <name val="Arial"/>
      <family val="2"/>
    </font>
    <font>
      <b/>
      <sz val="9"/>
      <name val="Arial"/>
      <family val="2"/>
    </font>
    <font>
      <b/>
      <sz val="12"/>
      <color indexed="42"/>
      <name val="Arial"/>
      <family val="2"/>
    </font>
    <font>
      <sz val="10"/>
      <name val="Geneva"/>
      <family val="2"/>
    </font>
    <font>
      <sz val="10"/>
      <color indexed="8"/>
      <name val="Arial"/>
      <family val="2"/>
    </font>
    <font>
      <sz val="12"/>
      <color indexed="10"/>
      <name val="Times New Roman"/>
      <family val="1"/>
    </font>
    <font>
      <b/>
      <sz val="11"/>
      <color indexed="52"/>
      <name val="Calibri"/>
      <family val="2"/>
    </font>
    <font>
      <sz val="11"/>
      <color indexed="52"/>
      <name val="Calibri"/>
      <family val="2"/>
    </font>
    <font>
      <sz val="10"/>
      <color indexed="18"/>
      <name val="Times New Roman"/>
      <family val="1"/>
    </font>
    <font>
      <b/>
      <sz val="11"/>
      <color indexed="9"/>
      <name val="Calibri"/>
      <family val="2"/>
    </font>
    <font>
      <sz val="10"/>
      <name val="MS Sans Serif"/>
      <family val="2"/>
    </font>
    <font>
      <b/>
      <u val="single"/>
      <sz val="8"/>
      <name val="Arial"/>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amily val="2"/>
    </font>
    <font>
      <sz val="11"/>
      <color indexed="12"/>
      <name val="Book Antiqua"/>
      <family val="1"/>
    </font>
    <font>
      <sz val="8"/>
      <color indexed="18"/>
      <name val="Times New Roman"/>
      <family val="1"/>
    </font>
    <font>
      <b/>
      <sz val="8"/>
      <name val="Times New Roman"/>
      <family val="1"/>
    </font>
    <font>
      <sz val="10"/>
      <color indexed="8"/>
      <name val="Courier New"/>
      <family val="3"/>
    </font>
    <font>
      <sz val="10"/>
      <color indexed="10"/>
      <name val="MS Sans Serif"/>
      <family val="2"/>
    </font>
    <font>
      <u val="double"/>
      <sz val="10"/>
      <name val="Arial"/>
      <family val="2"/>
    </font>
    <font>
      <sz val="9"/>
      <color indexed="12"/>
      <name val="Times New Roman"/>
      <family val="1"/>
    </font>
    <font>
      <b/>
      <i/>
      <sz val="8"/>
      <color indexed="12"/>
      <name val="HelveticaNeue Condensed"/>
      <family val="2"/>
    </font>
    <font>
      <sz val="12"/>
      <color indexed="14"/>
      <name val="Times New Roman"/>
      <family val="1"/>
    </font>
    <font>
      <b/>
      <sz val="18"/>
      <color indexed="35"/>
      <name val="Arial"/>
      <family val="2"/>
    </font>
    <font>
      <b/>
      <sz val="12"/>
      <color indexed="35"/>
      <name val="Arial"/>
      <family val="2"/>
    </font>
    <font>
      <sz val="10"/>
      <color indexed="16"/>
      <name val="MS Serif"/>
      <family val="1"/>
    </font>
    <font>
      <sz val="11"/>
      <color indexed="62"/>
      <name val="Calibri"/>
      <family val="2"/>
    </font>
    <font>
      <sz val="10"/>
      <name val="Futura Bk BT"/>
      <family val="2"/>
    </font>
    <font>
      <sz val="10"/>
      <color indexed="9"/>
      <name val="Futura Bk BT"/>
      <family val="2"/>
    </font>
    <font>
      <b/>
      <sz val="8"/>
      <color indexed="9"/>
      <name val="Arial"/>
      <family val="2"/>
    </font>
    <font>
      <b/>
      <u val="single"/>
      <sz val="12"/>
      <name val="Arial Narrow"/>
      <family val="2"/>
    </font>
    <font>
      <i/>
      <sz val="11"/>
      <color indexed="23"/>
      <name val="Calibri"/>
      <family val="2"/>
    </font>
    <font>
      <sz val="6"/>
      <color indexed="23"/>
      <name val="Helvetica-Black"/>
      <family val="2"/>
    </font>
    <font>
      <sz val="9.5"/>
      <color indexed="23"/>
      <name val="Helvetica-Black"/>
      <family val="2"/>
    </font>
    <font>
      <sz val="7"/>
      <name val="Palatino"/>
      <family val="1"/>
    </font>
    <font>
      <sz val="10"/>
      <color indexed="12"/>
      <name val="Times New Roman"/>
      <family val="1"/>
    </font>
    <font>
      <sz val="9"/>
      <name val="Verdana"/>
      <family val="2"/>
    </font>
    <font>
      <b/>
      <sz val="8"/>
      <name val="MS Sans Serif"/>
      <family val="2"/>
    </font>
    <font>
      <u val="single"/>
      <sz val="10"/>
      <color indexed="20"/>
      <name val="Arial"/>
      <family val="2"/>
    </font>
    <font>
      <sz val="11"/>
      <color indexed="17"/>
      <name val="Calibri"/>
      <family val="2"/>
    </font>
    <font>
      <i/>
      <sz val="8"/>
      <color indexed="17"/>
      <name val="Times New Roman"/>
      <family val="1"/>
    </font>
    <font>
      <sz val="8"/>
      <color indexed="21"/>
      <name val="Arial"/>
      <family val="2"/>
    </font>
    <font>
      <sz val="7"/>
      <name val="Times New Roman"/>
      <family val="1"/>
    </font>
    <font>
      <b/>
      <sz val="8"/>
      <color indexed="10"/>
      <name val="Arial"/>
      <family val="2"/>
    </font>
    <font>
      <sz val="6"/>
      <name val="Palatino"/>
      <family val="1"/>
    </font>
    <font>
      <b/>
      <sz val="12"/>
      <name val="Arial"/>
      <family val="2"/>
    </font>
    <font>
      <sz val="10.5"/>
      <name val="Times New Roman"/>
      <family val="1"/>
    </font>
    <font>
      <sz val="14"/>
      <color indexed="16"/>
      <name val="Times New Roman"/>
      <family val="1"/>
    </font>
    <font>
      <sz val="10"/>
      <name val="Helvetica-Black"/>
      <family val="2"/>
    </font>
    <font>
      <sz val="28"/>
      <name val="Helvetica-Black"/>
      <family val="2"/>
    </font>
    <font>
      <sz val="12"/>
      <color indexed="16"/>
      <name val="Times New Roman"/>
      <family val="1"/>
    </font>
    <font>
      <sz val="10"/>
      <name val="Palatino"/>
      <family val="1"/>
    </font>
    <font>
      <sz val="18"/>
      <name val="Palatino"/>
      <family val="1"/>
    </font>
    <font>
      <sz val="18"/>
      <name val="Helvetica-Black"/>
      <family val="2"/>
    </font>
    <font>
      <b/>
      <sz val="10"/>
      <name val="Times New Roman"/>
      <family val="1"/>
    </font>
    <font>
      <i/>
      <sz val="14"/>
      <name val="Palatino"/>
      <family val="1"/>
    </font>
    <font>
      <b/>
      <sz val="10"/>
      <color indexed="16"/>
      <name val="Times New Roman"/>
      <family val="1"/>
    </font>
    <font>
      <b/>
      <sz val="10"/>
      <color indexed="18"/>
      <name val="Times New Roman"/>
      <family val="1"/>
    </font>
    <font>
      <b/>
      <sz val="14"/>
      <name val="Arial"/>
      <family val="2"/>
    </font>
    <font>
      <sz val="12"/>
      <color indexed="9"/>
      <name val="Arial"/>
      <family val="2"/>
    </font>
    <font>
      <u val="single"/>
      <sz val="6"/>
      <color indexed="12"/>
      <name val="Arial"/>
      <family val="2"/>
    </font>
    <font>
      <sz val="10"/>
      <color indexed="10"/>
      <name val="Geneva"/>
      <family val="2"/>
    </font>
    <font>
      <sz val="10"/>
      <color indexed="10"/>
      <name val="Arial"/>
      <family val="2"/>
    </font>
    <font>
      <sz val="10"/>
      <color indexed="16"/>
      <name val="Times New Roman"/>
      <family val="1"/>
    </font>
    <font>
      <sz val="1"/>
      <color indexed="10"/>
      <name val="Arial"/>
      <family val="2"/>
    </font>
    <font>
      <b/>
      <sz val="12"/>
      <color indexed="16"/>
      <name val="Arial MT"/>
      <family val="2"/>
    </font>
    <font>
      <b/>
      <sz val="10"/>
      <color indexed="16"/>
      <name val="Arial MT"/>
      <family val="2"/>
    </font>
    <font>
      <b/>
      <i/>
      <sz val="12"/>
      <color indexed="12"/>
      <name val="Arial"/>
      <family val="2"/>
    </font>
    <font>
      <b/>
      <i/>
      <sz val="1"/>
      <color indexed="16"/>
      <name val="Courier New"/>
      <family val="3"/>
    </font>
    <font>
      <b/>
      <sz val="10"/>
      <color indexed="10"/>
      <name val="Arial"/>
      <family val="2"/>
    </font>
    <font>
      <sz val="8"/>
      <color indexed="10"/>
      <name val="Arial"/>
      <family val="2"/>
    </font>
    <font>
      <b/>
      <i/>
      <sz val="20"/>
      <color indexed="8"/>
      <name val="Arial"/>
      <family val="2"/>
    </font>
    <font>
      <sz val="10"/>
      <color indexed="14"/>
      <name val="Arial"/>
      <family val="2"/>
    </font>
    <font>
      <sz val="10"/>
      <color indexed="16"/>
      <name val="MS Sans Serif"/>
      <family val="2"/>
    </font>
    <font>
      <i/>
      <sz val="10"/>
      <color indexed="10"/>
      <name val="Arial"/>
      <family val="2"/>
    </font>
    <font>
      <b/>
      <sz val="18"/>
      <name val="Times New Roman"/>
      <family val="1"/>
    </font>
    <font>
      <sz val="14"/>
      <name val="Arial"/>
      <family val="2"/>
    </font>
    <font>
      <sz val="1"/>
      <color indexed="18"/>
      <name val="Courier New"/>
      <family val="3"/>
    </font>
    <font>
      <sz val="7"/>
      <name val="Small Fonts"/>
      <family val="2"/>
    </font>
    <font>
      <b/>
      <u val="single"/>
      <sz val="12"/>
      <name val="L Serifa Light"/>
      <family val="2"/>
    </font>
    <font>
      <sz val="12"/>
      <name val="Tahoma"/>
      <family val="2"/>
    </font>
    <font>
      <b/>
      <sz val="8"/>
      <color indexed="18"/>
      <name val="Times New Roman"/>
      <family val="1"/>
    </font>
    <font>
      <sz val="10"/>
      <color indexed="55"/>
      <name val="Times New Roman"/>
      <family val="1"/>
    </font>
    <font>
      <sz val="10"/>
      <name val="GillSans Light"/>
      <family val="2"/>
    </font>
    <font>
      <sz val="10"/>
      <name val="COUR"/>
      <family val="2"/>
    </font>
    <font>
      <sz val="12"/>
      <color indexed="12"/>
      <name val="Times New Roman"/>
      <family val="1"/>
    </font>
    <font>
      <sz val="10"/>
      <color indexed="23"/>
      <name val="MS Sans Serif"/>
      <family val="2"/>
    </font>
    <font>
      <b/>
      <sz val="12"/>
      <name val="MS Sans Serif"/>
      <family val="2"/>
    </font>
    <font>
      <u val="single"/>
      <sz val="10"/>
      <name val="Arial"/>
      <family val="2"/>
    </font>
    <font>
      <sz val="7"/>
      <color indexed="17"/>
      <name val="Times New Roman"/>
      <family val="1"/>
    </font>
    <font>
      <b/>
      <sz val="10"/>
      <name val="GillSans"/>
      <family val="2"/>
    </font>
    <font>
      <sz val="7"/>
      <color indexed="18"/>
      <name val="Times New Roman"/>
      <family val="1"/>
    </font>
    <font>
      <b/>
      <sz val="16"/>
      <name val="Times New Roman"/>
      <family val="1"/>
    </font>
    <font>
      <b/>
      <sz val="9"/>
      <color indexed="8"/>
      <name val="Arial"/>
      <family val="2"/>
    </font>
    <font>
      <i/>
      <sz val="9"/>
      <name val="Times New Roman"/>
      <family val="1"/>
    </font>
    <font>
      <sz val="8"/>
      <color indexed="16"/>
      <name val="Arial"/>
      <family val="2"/>
    </font>
    <font>
      <sz val="8"/>
      <color indexed="9"/>
      <name val="Arial"/>
      <family val="2"/>
    </font>
    <font>
      <sz val="12"/>
      <name val="±¼¸²Ã¼"/>
      <family val="3"/>
    </font>
    <font>
      <u val="single"/>
      <sz val="10"/>
      <color indexed="14"/>
      <name val="MS Sans Serif"/>
      <family val="2"/>
    </font>
    <font>
      <sz val="11"/>
      <name val="?? ?????"/>
      <family val="3"/>
    </font>
    <font>
      <b/>
      <sz val="10"/>
      <color indexed="53"/>
      <name val="Arial"/>
      <family val="2"/>
    </font>
    <font>
      <b/>
      <sz val="10"/>
      <color indexed="9"/>
      <name val="Arial"/>
      <family val="2"/>
    </font>
    <font>
      <b/>
      <sz val="11"/>
      <color indexed="53"/>
      <name val="Arial"/>
      <family val="2"/>
    </font>
    <font>
      <u val="single"/>
      <sz val="10"/>
      <color indexed="12"/>
      <name val="Arial"/>
      <family val="2"/>
    </font>
    <font>
      <sz val="16"/>
      <name val="Arial"/>
      <family val="2"/>
    </font>
    <font>
      <b/>
      <sz val="16"/>
      <color indexed="53"/>
      <name val="Arial"/>
      <family val="2"/>
    </font>
    <font>
      <b/>
      <sz val="24"/>
      <color indexed="53"/>
      <name val="Arial"/>
      <family val="2"/>
    </font>
    <font>
      <b/>
      <sz val="14"/>
      <color indexed="53"/>
      <name val="Arial"/>
      <family val="2"/>
    </font>
    <font>
      <sz val="10"/>
      <name val="Helvetica 45 Light"/>
      <family val="2"/>
    </font>
    <font>
      <sz val="8"/>
      <name val="Helvetica 45 Light"/>
      <family val="2"/>
    </font>
    <font>
      <i/>
      <sz val="9"/>
      <name val="Arial"/>
      <family val="2"/>
    </font>
    <font>
      <b/>
      <sz val="18"/>
      <color indexed="53"/>
      <name val="Arial"/>
      <family val="2"/>
    </font>
    <font>
      <sz val="10"/>
      <color indexed="53"/>
      <name val="Arial"/>
      <family val="2"/>
    </font>
    <font>
      <sz val="10"/>
      <color indexed="23"/>
      <name val="Arial"/>
      <family val="2"/>
    </font>
    <font>
      <b/>
      <sz val="11"/>
      <name val="Arial"/>
      <family val="2"/>
    </font>
    <font>
      <b/>
      <sz val="14"/>
      <color indexed="9"/>
      <name val="Arial"/>
      <family val="2"/>
    </font>
    <font>
      <b/>
      <sz val="10"/>
      <color indexed="23"/>
      <name val="Arial"/>
      <family val="2"/>
    </font>
    <font>
      <b/>
      <i/>
      <sz val="10"/>
      <name val="Arial"/>
      <family val="2"/>
    </font>
    <font>
      <i/>
      <sz val="10"/>
      <color indexed="23"/>
      <name val="Arial"/>
      <family val="2"/>
    </font>
    <font>
      <sz val="8"/>
      <color indexed="23"/>
      <name val="Arial"/>
      <family val="2"/>
    </font>
    <font>
      <sz val="11"/>
      <color indexed="14"/>
      <name val="Arial"/>
      <family val="2"/>
    </font>
    <font>
      <b/>
      <sz val="12"/>
      <color indexed="9"/>
      <name val="Arial"/>
      <family val="2"/>
    </font>
    <font>
      <sz val="9"/>
      <color indexed="23"/>
      <name val="Arial"/>
      <family val="2"/>
    </font>
    <font>
      <sz val="14"/>
      <color indexed="53"/>
      <name val="Helvetica 65 Medium"/>
      <family val="2"/>
    </font>
    <font>
      <b/>
      <sz val="10"/>
      <name val="Helvetica 45 Light"/>
      <family val="2"/>
    </font>
    <font>
      <sz val="10"/>
      <color indexed="23"/>
      <name val="Helvetica 45 Light"/>
      <family val="2"/>
    </font>
    <font>
      <i/>
      <sz val="8"/>
      <name val="Arial"/>
      <family val="2"/>
    </font>
    <font>
      <b/>
      <i/>
      <sz val="10"/>
      <name val="Helvetica 45 Light"/>
      <family val="2"/>
    </font>
    <font>
      <b/>
      <i/>
      <sz val="8"/>
      <name val="Helvetica 45 Light"/>
      <family val="2"/>
    </font>
    <font>
      <b/>
      <i/>
      <sz val="9"/>
      <name val="Arial"/>
      <family val="2"/>
    </font>
    <font>
      <i/>
      <sz val="8"/>
      <name val="Helvetica 45 Light"/>
      <family val="2"/>
    </font>
    <font>
      <i/>
      <sz val="9"/>
      <name val="Helvetica 45 Light"/>
      <family val="2"/>
    </font>
    <font>
      <sz val="9"/>
      <name val="Helvetica 45 Light"/>
      <family val="2"/>
    </font>
    <font>
      <b/>
      <sz val="9"/>
      <name val="Helvetica 45 Light"/>
      <family val="2"/>
    </font>
    <font>
      <i/>
      <sz val="10"/>
      <color indexed="53"/>
      <name val="Arial"/>
      <family val="2"/>
    </font>
    <font>
      <sz val="12"/>
      <color indexed="53"/>
      <name val="Helvetica 65 Medium"/>
      <family val="2"/>
    </font>
    <font>
      <b/>
      <sz val="10"/>
      <color indexed="23"/>
      <name val="Helvetica 45 Light"/>
      <family val="2"/>
    </font>
    <font>
      <b/>
      <i/>
      <sz val="10"/>
      <color indexed="23"/>
      <name val="Helvetica 45 Light"/>
      <family val="2"/>
    </font>
    <font>
      <i/>
      <sz val="9"/>
      <color indexed="23"/>
      <name val="Helvetica 45 Light"/>
      <family val="2"/>
    </font>
    <font>
      <i/>
      <sz val="9"/>
      <color indexed="53"/>
      <name val="Helvetica 45 Light"/>
      <family val="2"/>
    </font>
    <font>
      <i/>
      <sz val="10"/>
      <name val="Helvetica 45 Light"/>
      <family val="2"/>
    </font>
    <font>
      <sz val="9"/>
      <color indexed="23"/>
      <name val="Helvetica 45 Light"/>
      <family val="2"/>
    </font>
    <font>
      <i/>
      <sz val="10"/>
      <color indexed="23"/>
      <name val="Helvetica 45 Light"/>
      <family val="2"/>
    </font>
    <font>
      <sz val="10"/>
      <color indexed="9"/>
      <name val="Helvetica 45 Light"/>
      <family val="2"/>
    </font>
    <font>
      <sz val="14"/>
      <name val="Helvetica 45 Light"/>
      <family val="2"/>
    </font>
    <font>
      <sz val="9"/>
      <color indexed="10"/>
      <name val="Helvetica 45 Light"/>
      <family val="2"/>
    </font>
    <font>
      <b/>
      <i/>
      <sz val="8"/>
      <name val="Arial"/>
      <family val="2"/>
    </font>
    <font>
      <b/>
      <sz val="8"/>
      <color indexed="23"/>
      <name val="Arial"/>
      <family val="2"/>
    </font>
    <font>
      <b/>
      <sz val="8"/>
      <name val="Helvetica 45 Light"/>
      <family val="2"/>
    </font>
    <font>
      <b/>
      <sz val="10"/>
      <name val="Helvetica 65 Medium"/>
      <family val="2"/>
    </font>
    <font>
      <sz val="11"/>
      <color indexed="10"/>
      <name val="Arial"/>
      <family val="2"/>
    </font>
    <font>
      <b/>
      <u val="single"/>
      <sz val="10"/>
      <color indexed="53"/>
      <name val="Arial"/>
      <family val="2"/>
    </font>
    <font>
      <b/>
      <u val="single"/>
      <sz val="10"/>
      <name val="Arial"/>
      <family val="2"/>
    </font>
    <font>
      <b/>
      <i/>
      <sz val="10"/>
      <color indexed="23"/>
      <name val="Arial"/>
      <family val="2"/>
    </font>
    <font>
      <i/>
      <sz val="9"/>
      <color indexed="10"/>
      <name val="Arial"/>
      <family val="2"/>
    </font>
    <font>
      <sz val="10"/>
      <color indexed="10"/>
      <name val="Helvetica 45 Light"/>
      <family val="2"/>
    </font>
    <font>
      <i/>
      <sz val="9"/>
      <color indexed="53"/>
      <name val="Arial"/>
      <family val="2"/>
    </font>
    <font>
      <i/>
      <sz val="9"/>
      <color indexed="23"/>
      <name val="Arial"/>
      <family val="2"/>
    </font>
    <font>
      <sz val="10"/>
      <name val="Helvetica 65 Medium"/>
      <family val="2"/>
    </font>
  </fonts>
  <fills count="38">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15"/>
        <bgColor indexed="64"/>
      </patternFill>
    </fill>
    <fill>
      <patternFill patternType="solid">
        <fgColor indexed="54"/>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35"/>
        <bgColor indexed="64"/>
      </patternFill>
    </fill>
    <fill>
      <patternFill patternType="solid">
        <fgColor indexed="2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24"/>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0"/>
        <bgColor indexed="64"/>
      </patternFill>
    </fill>
    <fill>
      <patternFill patternType="solid">
        <fgColor indexed="21"/>
        <bgColor indexed="64"/>
      </patternFill>
    </fill>
    <fill>
      <patternFill patternType="solid">
        <fgColor indexed="8"/>
        <bgColor indexed="64"/>
      </patternFill>
    </fill>
    <fill>
      <patternFill patternType="solid">
        <fgColor indexed="18"/>
        <bgColor indexed="64"/>
      </patternFill>
    </fill>
    <fill>
      <patternFill patternType="solid">
        <fgColor indexed="41"/>
        <bgColor indexed="64"/>
      </patternFill>
    </fill>
    <fill>
      <patternFill patternType="solid">
        <fgColor indexed="55"/>
        <bgColor indexed="64"/>
      </patternFill>
    </fill>
    <fill>
      <patternFill patternType="solid">
        <fgColor indexed="48"/>
        <bgColor indexed="64"/>
      </patternFill>
    </fill>
    <fill>
      <patternFill patternType="solid">
        <fgColor indexed="27"/>
        <bgColor indexed="64"/>
      </patternFill>
    </fill>
    <fill>
      <patternFill patternType="solid">
        <fgColor indexed="25"/>
        <bgColor indexed="64"/>
      </patternFill>
    </fill>
    <fill>
      <patternFill patternType="solid">
        <fgColor indexed="26"/>
        <bgColor indexed="64"/>
      </patternFill>
    </fill>
    <fill>
      <patternFill patternType="solid">
        <fgColor indexed="30"/>
        <bgColor indexed="64"/>
      </patternFill>
    </fill>
    <fill>
      <patternFill patternType="solid">
        <fgColor indexed="50"/>
        <bgColor indexed="64"/>
      </patternFill>
    </fill>
    <fill>
      <patternFill patternType="solid">
        <fgColor indexed="13"/>
        <bgColor indexed="64"/>
      </patternFill>
    </fill>
    <fill>
      <patternFill patternType="solid">
        <fgColor indexed="61"/>
        <bgColor indexed="64"/>
      </patternFill>
    </fill>
  </fills>
  <borders count="50">
    <border>
      <left/>
      <right/>
      <top/>
      <bottom/>
      <diagonal/>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double">
        <color indexed="8"/>
      </left>
      <right>
        <color indexed="63"/>
      </right>
      <top>
        <color indexed="63"/>
      </top>
      <bottom style="hair">
        <color indexed="8"/>
      </bottom>
    </border>
    <border>
      <left style="medium">
        <color indexed="9"/>
      </left>
      <right style="medium">
        <color indexed="9"/>
      </right>
      <top style="medium">
        <color indexed="9"/>
      </top>
      <bottom style="medium">
        <color indexed="9"/>
      </bottom>
    </border>
    <border>
      <left>
        <color indexed="63"/>
      </left>
      <right>
        <color indexed="63"/>
      </right>
      <top style="hair">
        <color indexed="35"/>
      </top>
      <bottom style="hair">
        <color indexed="35"/>
      </bottom>
    </border>
    <border>
      <left>
        <color indexed="63"/>
      </left>
      <right>
        <color indexed="63"/>
      </right>
      <top>
        <color indexed="63"/>
      </top>
      <bottom style="medium">
        <color indexed="8"/>
      </bottom>
    </border>
    <border>
      <left>
        <color indexed="63"/>
      </left>
      <right>
        <color indexed="63"/>
      </right>
      <top>
        <color indexed="63"/>
      </top>
      <bottom style="thin">
        <color indexed="35"/>
      </bottom>
    </border>
    <border>
      <left style="thin">
        <color indexed="23"/>
      </left>
      <right style="thin">
        <color indexed="23"/>
      </right>
      <top style="thin">
        <color indexed="23"/>
      </top>
      <bottom style="thin">
        <color indexed="23"/>
      </bottom>
    </border>
    <border>
      <left>
        <color indexed="63"/>
      </left>
      <right>
        <color indexed="63"/>
      </right>
      <top style="medium">
        <color indexed="18"/>
      </top>
      <bottom style="medium">
        <color indexed="18"/>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35"/>
      </left>
      <right style="thin">
        <color indexed="35"/>
      </right>
      <top style="thin">
        <color indexed="35"/>
      </top>
      <bottom style="thin">
        <color indexed="35"/>
      </bottom>
    </border>
    <border>
      <left>
        <color indexed="63"/>
      </left>
      <right style="thin">
        <color indexed="8"/>
      </right>
      <top style="thin">
        <color indexed="8"/>
      </top>
      <bottom>
        <color indexed="63"/>
      </bottom>
    </border>
    <border>
      <left style="thin">
        <color indexed="8"/>
      </left>
      <right style="medium">
        <color indexed="10"/>
      </right>
      <top style="thin">
        <color indexed="8"/>
      </top>
      <bottom style="thin">
        <color indexed="8"/>
      </bottom>
    </border>
    <border>
      <left>
        <color indexed="63"/>
      </left>
      <right>
        <color indexed="63"/>
      </right>
      <top>
        <color indexed="63"/>
      </top>
      <bottom style="dotted">
        <color indexed="8"/>
      </bottom>
    </border>
    <border>
      <left style="dotted">
        <color indexed="12"/>
      </left>
      <right style="dotted">
        <color indexed="12"/>
      </right>
      <top style="dotted">
        <color indexed="12"/>
      </top>
      <bottom style="dotted">
        <color indexed="12"/>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dotted">
        <color indexed="8"/>
      </left>
      <right style="dotted">
        <color indexed="8"/>
      </right>
      <top style="dotted">
        <color indexed="8"/>
      </top>
      <bottom style="dotted">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double">
        <color indexed="8"/>
      </bottom>
    </border>
    <border>
      <left style="dashed">
        <color indexed="8"/>
      </left>
      <right>
        <color indexed="63"/>
      </right>
      <top>
        <color indexed="63"/>
      </top>
      <bottom style="thin">
        <color indexed="8"/>
      </bottom>
    </border>
    <border>
      <left>
        <color indexed="63"/>
      </left>
      <right style="dashed">
        <color indexed="8"/>
      </right>
      <top>
        <color indexed="63"/>
      </top>
      <bottom style="thin">
        <color indexed="8"/>
      </bottom>
    </border>
    <border>
      <left style="thin">
        <color indexed="8"/>
      </left>
      <right>
        <color indexed="63"/>
      </right>
      <top>
        <color indexed="63"/>
      </top>
      <bottom style="thin">
        <color indexed="8"/>
      </bottom>
    </border>
    <border>
      <left style="dashed">
        <color indexed="8"/>
      </left>
      <right>
        <color indexed="63"/>
      </right>
      <top style="thin">
        <color indexed="8"/>
      </top>
      <bottom>
        <color indexed="63"/>
      </bottom>
    </border>
    <border>
      <left>
        <color indexed="63"/>
      </left>
      <right style="dashed">
        <color indexed="8"/>
      </right>
      <top style="thin">
        <color indexed="8"/>
      </top>
      <bottom>
        <color indexed="63"/>
      </bottom>
    </border>
    <border>
      <left>
        <color indexed="63"/>
      </left>
      <right>
        <color indexed="63"/>
      </right>
      <top>
        <color indexed="63"/>
      </top>
      <bottom style="thin">
        <color indexed="9"/>
      </bottom>
    </border>
    <border>
      <left style="dashed">
        <color indexed="8"/>
      </left>
      <right>
        <color indexed="63"/>
      </right>
      <top>
        <color indexed="63"/>
      </top>
      <bottom>
        <color indexed="63"/>
      </bottom>
    </border>
    <border>
      <left>
        <color indexed="63"/>
      </left>
      <right style="dashed">
        <color indexed="8"/>
      </right>
      <top>
        <color indexed="63"/>
      </top>
      <bottom>
        <color indexed="63"/>
      </bottom>
    </border>
    <border>
      <left style="dashed">
        <color indexed="8"/>
      </left>
      <right>
        <color indexed="63"/>
      </right>
      <top>
        <color indexed="63"/>
      </top>
      <bottom style="double">
        <color indexed="8"/>
      </bottom>
    </border>
    <border>
      <left>
        <color indexed="63"/>
      </left>
      <right style="dashed">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dashed">
        <color indexed="8"/>
      </left>
      <right style="dashed">
        <color indexed="8"/>
      </right>
      <top>
        <color indexed="63"/>
      </top>
      <bottom>
        <color indexed="63"/>
      </bottom>
    </border>
    <border>
      <left>
        <color indexed="63"/>
      </left>
      <right style="dotted">
        <color indexed="8"/>
      </right>
      <top>
        <color indexed="63"/>
      </top>
      <bottom style="thin">
        <color indexed="8"/>
      </bottom>
    </border>
    <border>
      <left style="dotted">
        <color indexed="8"/>
      </left>
      <right>
        <color indexed="63"/>
      </right>
      <top>
        <color indexed="63"/>
      </top>
      <bottom style="thin">
        <color indexed="8"/>
      </bottom>
    </border>
    <border>
      <left style="dotted">
        <color indexed="8"/>
      </left>
      <right>
        <color indexed="63"/>
      </right>
      <top>
        <color indexed="63"/>
      </top>
      <bottom>
        <color indexed="63"/>
      </bottom>
    </border>
    <border>
      <left>
        <color indexed="63"/>
      </left>
      <right style="dotted">
        <color indexed="8"/>
      </right>
      <top>
        <color indexed="63"/>
      </top>
      <bottom>
        <color indexed="63"/>
      </bottom>
    </border>
  </borders>
  <cellStyleXfs count="155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148" fillId="0" borderId="0" applyNumberFormat="0" applyFill="0" applyBorder="0" applyAlignment="0" applyProtection="0"/>
    <xf numFmtId="164" fontId="1" fillId="0" borderId="0" applyNumberFormat="0" applyFill="0" applyBorder="0" applyAlignment="0" applyProtection="0"/>
    <xf numFmtId="166" fontId="0" fillId="0" borderId="0" applyFill="0" applyBorder="0" applyAlignment="0" applyProtection="0"/>
    <xf numFmtId="164" fontId="0" fillId="0" borderId="0">
      <alignment/>
      <protection/>
    </xf>
    <xf numFmtId="164" fontId="0" fillId="0" borderId="0">
      <alignment/>
      <protection/>
    </xf>
    <xf numFmtId="164" fontId="0" fillId="0" borderId="0">
      <alignment/>
      <protection/>
    </xf>
    <xf numFmtId="167" fontId="0" fillId="0" borderId="0">
      <alignment/>
      <protection/>
    </xf>
    <xf numFmtId="167" fontId="0" fillId="0" borderId="0">
      <alignment/>
      <protection/>
    </xf>
    <xf numFmtId="164" fontId="0" fillId="0" borderId="0">
      <alignment/>
      <protection/>
    </xf>
    <xf numFmtId="167" fontId="0" fillId="0" borderId="0">
      <alignment/>
      <protection/>
    </xf>
    <xf numFmtId="164" fontId="0" fillId="0" borderId="0">
      <alignment/>
      <protection/>
    </xf>
    <xf numFmtId="164" fontId="0" fillId="0" borderId="0">
      <alignment/>
      <protection/>
    </xf>
    <xf numFmtId="164" fontId="0" fillId="0" borderId="0">
      <alignment/>
      <protection/>
    </xf>
    <xf numFmtId="167" fontId="0" fillId="0" borderId="0">
      <alignment/>
      <protection/>
    </xf>
    <xf numFmtId="164" fontId="0" fillId="0" borderId="0">
      <alignment/>
      <protection/>
    </xf>
    <xf numFmtId="164" fontId="0" fillId="0" borderId="0">
      <alignment/>
      <protection/>
    </xf>
    <xf numFmtId="167" fontId="0" fillId="0" borderId="0">
      <alignment/>
      <protection/>
    </xf>
    <xf numFmtId="167" fontId="0" fillId="0" borderId="0">
      <alignment/>
      <protection/>
    </xf>
    <xf numFmtId="167" fontId="0" fillId="0" borderId="0">
      <alignment/>
      <protection/>
    </xf>
    <xf numFmtId="164" fontId="0"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0" fillId="0" borderId="0">
      <alignment/>
      <protection/>
    </xf>
    <xf numFmtId="164" fontId="2" fillId="0" borderId="0">
      <alignment/>
      <protection/>
    </xf>
    <xf numFmtId="164" fontId="2" fillId="0" borderId="0">
      <alignment/>
      <protection/>
    </xf>
    <xf numFmtId="164" fontId="2" fillId="0" borderId="0">
      <alignment/>
      <protection/>
    </xf>
    <xf numFmtId="166" fontId="0" fillId="0" borderId="0" applyFill="0" applyBorder="0" applyAlignment="0" applyProtection="0"/>
    <xf numFmtId="164" fontId="2" fillId="0" borderId="0">
      <alignment/>
      <protection/>
    </xf>
    <xf numFmtId="164" fontId="2" fillId="0" borderId="0">
      <alignment/>
      <protection/>
    </xf>
    <xf numFmtId="164" fontId="0" fillId="0" borderId="0">
      <alignment/>
      <protection/>
    </xf>
    <xf numFmtId="164" fontId="2" fillId="0" borderId="0">
      <alignment/>
      <protection/>
    </xf>
    <xf numFmtId="164" fontId="2" fillId="0" borderId="0">
      <alignment/>
      <protection/>
    </xf>
    <xf numFmtId="168" fontId="3" fillId="0" borderId="0">
      <alignment/>
      <protection/>
    </xf>
    <xf numFmtId="164" fontId="4" fillId="0" borderId="0">
      <alignment/>
      <protection/>
    </xf>
    <xf numFmtId="164" fontId="5" fillId="0" borderId="0">
      <alignment/>
      <protection/>
    </xf>
    <xf numFmtId="164" fontId="6" fillId="0" borderId="1">
      <alignment/>
      <protection/>
    </xf>
    <xf numFmtId="169" fontId="6" fillId="0" borderId="2">
      <alignment/>
      <protection/>
    </xf>
    <xf numFmtId="169" fontId="7" fillId="0" borderId="0">
      <alignment/>
      <protection/>
    </xf>
    <xf numFmtId="170" fontId="7" fillId="0" borderId="0">
      <alignment/>
      <protection/>
    </xf>
    <xf numFmtId="171" fontId="7" fillId="0" borderId="0">
      <alignment/>
      <protection/>
    </xf>
    <xf numFmtId="172" fontId="7" fillId="0" borderId="0">
      <alignment/>
      <protection/>
    </xf>
    <xf numFmtId="169" fontId="8" fillId="0" borderId="0">
      <alignment/>
      <protection/>
    </xf>
    <xf numFmtId="173" fontId="0" fillId="0" borderId="0">
      <alignment/>
      <protection/>
    </xf>
    <xf numFmtId="174" fontId="0" fillId="0" borderId="0">
      <alignment/>
      <protection/>
    </xf>
    <xf numFmtId="164" fontId="0" fillId="0" borderId="0" applyFill="0" applyBorder="0" applyAlignment="0" applyProtection="0"/>
    <xf numFmtId="164" fontId="0" fillId="0" borderId="0" applyFill="0" applyBorder="0" applyAlignment="0" applyProtection="0"/>
    <xf numFmtId="170" fontId="8" fillId="0" borderId="0">
      <alignment/>
      <protection/>
    </xf>
    <xf numFmtId="171" fontId="8" fillId="0" borderId="0">
      <alignment/>
      <protection/>
    </xf>
    <xf numFmtId="172" fontId="8" fillId="0" borderId="0">
      <alignment/>
      <protection/>
    </xf>
    <xf numFmtId="169" fontId="0" fillId="0" borderId="3">
      <alignment/>
      <protection/>
    </xf>
    <xf numFmtId="169" fontId="0" fillId="0" borderId="4">
      <alignment/>
      <protection/>
    </xf>
    <xf numFmtId="169" fontId="9" fillId="0" borderId="3">
      <alignment/>
      <protection/>
    </xf>
    <xf numFmtId="164" fontId="10" fillId="2" borderId="0">
      <alignment wrapText="1"/>
      <protection/>
    </xf>
    <xf numFmtId="164" fontId="10" fillId="0" borderId="0">
      <alignment wrapText="1"/>
      <protection/>
    </xf>
    <xf numFmtId="164" fontId="10" fillId="3" borderId="0" applyNumberFormat="0">
      <alignment horizontal="right" vertical="top" wrapText="1"/>
      <protection/>
    </xf>
    <xf numFmtId="175" fontId="0" fillId="0" borderId="0">
      <alignment/>
      <protection/>
    </xf>
    <xf numFmtId="164" fontId="11" fillId="4" borderId="0" applyNumberFormat="0" applyBorder="0" applyAlignment="0" applyProtection="0"/>
    <xf numFmtId="164" fontId="11" fillId="3" borderId="0" applyNumberFormat="0" applyBorder="0" applyAlignment="0" applyProtection="0"/>
    <xf numFmtId="164" fontId="11" fillId="5" borderId="0" applyNumberFormat="0" applyBorder="0" applyAlignment="0" applyProtection="0"/>
    <xf numFmtId="164" fontId="11" fillId="4" borderId="0" applyNumberFormat="0" applyBorder="0" applyAlignment="0" applyProtection="0"/>
    <xf numFmtId="164" fontId="11" fillId="6" borderId="0" applyNumberFormat="0" applyBorder="0" applyAlignment="0" applyProtection="0"/>
    <xf numFmtId="164" fontId="11" fillId="3" borderId="0" applyNumberFormat="0" applyBorder="0" applyAlignment="0" applyProtection="0"/>
    <xf numFmtId="164" fontId="12" fillId="7" borderId="0" applyNumberFormat="0" applyBorder="0" applyAlignment="0" applyProtection="0"/>
    <xf numFmtId="164" fontId="12" fillId="2" borderId="0" applyNumberFormat="0" applyBorder="0" applyAlignment="0" applyProtection="0"/>
    <xf numFmtId="164" fontId="12" fillId="8" borderId="0" applyNumberFormat="0" applyBorder="0" applyAlignment="0" applyProtection="0"/>
    <xf numFmtId="164" fontId="12" fillId="9" borderId="0" applyNumberFormat="0" applyBorder="0" applyAlignment="0" applyProtection="0"/>
    <xf numFmtId="164" fontId="12" fillId="6" borderId="0" applyNumberFormat="0" applyBorder="0" applyAlignment="0" applyProtection="0"/>
    <xf numFmtId="164" fontId="12" fillId="3" borderId="0" applyNumberFormat="0" applyBorder="0" applyAlignment="0" applyProtection="0"/>
    <xf numFmtId="164" fontId="10" fillId="10" borderId="0">
      <alignment wrapText="1"/>
      <protection/>
    </xf>
    <xf numFmtId="164" fontId="10" fillId="0" borderId="0">
      <alignment wrapText="1"/>
      <protection/>
    </xf>
    <xf numFmtId="164" fontId="0" fillId="0" borderId="0">
      <alignment/>
      <protection/>
    </xf>
    <xf numFmtId="164" fontId="10" fillId="2" borderId="0" applyNumberFormat="0">
      <alignment horizontal="right" vertical="top" wrapText="1"/>
      <protection/>
    </xf>
    <xf numFmtId="164" fontId="0" fillId="0" borderId="0" applyFill="0" applyBorder="0" applyAlignment="0" applyProtection="0"/>
    <xf numFmtId="164" fontId="11" fillId="11" borderId="0" applyNumberFormat="0" applyBorder="0" applyAlignment="0" applyProtection="0"/>
    <xf numFmtId="164" fontId="11" fillId="12" borderId="0" applyNumberFormat="0" applyBorder="0" applyAlignment="0" applyProtection="0"/>
    <xf numFmtId="164" fontId="11" fillId="10" borderId="0" applyNumberFormat="0" applyBorder="0" applyAlignment="0" applyProtection="0"/>
    <xf numFmtId="164" fontId="11" fillId="11" borderId="0" applyNumberFormat="0" applyBorder="0" applyAlignment="0" applyProtection="0"/>
    <xf numFmtId="164" fontId="11" fillId="13" borderId="0" applyNumberFormat="0" applyBorder="0" applyAlignment="0" applyProtection="0"/>
    <xf numFmtId="164" fontId="11" fillId="3" borderId="0" applyNumberFormat="0" applyBorder="0" applyAlignment="0" applyProtection="0"/>
    <xf numFmtId="164" fontId="12" fillId="13" borderId="0" applyNumberFormat="0" applyBorder="0" applyAlignment="0" applyProtection="0"/>
    <xf numFmtId="164" fontId="12" fillId="12" borderId="0" applyNumberFormat="0" applyBorder="0" applyAlignment="0" applyProtection="0"/>
    <xf numFmtId="164" fontId="12" fillId="14" borderId="0" applyNumberFormat="0" applyBorder="0" applyAlignment="0" applyProtection="0"/>
    <xf numFmtId="164" fontId="12" fillId="9" borderId="0" applyNumberFormat="0" applyBorder="0" applyAlignment="0" applyProtection="0"/>
    <xf numFmtId="164" fontId="12" fillId="13" borderId="0" applyNumberFormat="0" applyBorder="0" applyAlignment="0" applyProtection="0"/>
    <xf numFmtId="164" fontId="12" fillId="15" borderId="0" applyNumberFormat="0" applyBorder="0" applyAlignment="0" applyProtection="0"/>
    <xf numFmtId="164" fontId="13" fillId="0" borderId="0">
      <alignment/>
      <protection/>
    </xf>
    <xf numFmtId="164" fontId="14" fillId="16" borderId="0" applyNumberFormat="0" applyBorder="0" applyAlignment="0" applyProtection="0"/>
    <xf numFmtId="164" fontId="14" fillId="12" borderId="0" applyNumberFormat="0" applyBorder="0" applyAlignment="0" applyProtection="0"/>
    <xf numFmtId="164" fontId="14" fillId="10" borderId="0" applyNumberFormat="0" applyBorder="0" applyAlignment="0" applyProtection="0"/>
    <xf numFmtId="164" fontId="14" fillId="11" borderId="0" applyNumberFormat="0" applyBorder="0" applyAlignment="0" applyProtection="0"/>
    <xf numFmtId="164" fontId="14" fillId="16" borderId="0" applyNumberFormat="0" applyBorder="0" applyAlignment="0" applyProtection="0"/>
    <xf numFmtId="164" fontId="14" fillId="3" borderId="0" applyNumberFormat="0" applyBorder="0" applyAlignment="0" applyProtection="0"/>
    <xf numFmtId="164" fontId="14" fillId="17" borderId="0" applyNumberFormat="0" applyBorder="0" applyAlignment="0" applyProtection="0"/>
    <xf numFmtId="164" fontId="14" fillId="12" borderId="0" applyNumberFormat="0" applyBorder="0" applyAlignment="0" applyProtection="0"/>
    <xf numFmtId="164" fontId="14" fillId="14" borderId="0" applyNumberFormat="0" applyBorder="0" applyAlignment="0" applyProtection="0"/>
    <xf numFmtId="164" fontId="14" fillId="18" borderId="0" applyNumberFormat="0" applyBorder="0" applyAlignment="0" applyProtection="0"/>
    <xf numFmtId="164" fontId="14" fillId="16" borderId="0" applyNumberFormat="0" applyBorder="0" applyAlignment="0" applyProtection="0"/>
    <xf numFmtId="164" fontId="14" fillId="19" borderId="0" applyNumberFormat="0" applyBorder="0" applyAlignment="0" applyProtection="0"/>
    <xf numFmtId="164" fontId="13" fillId="0" borderId="0">
      <alignment/>
      <protection/>
    </xf>
    <xf numFmtId="164" fontId="13" fillId="0" borderId="0">
      <alignment/>
      <protection/>
    </xf>
    <xf numFmtId="164" fontId="0" fillId="0" borderId="0">
      <alignment/>
      <protection/>
    </xf>
    <xf numFmtId="164" fontId="0" fillId="0" borderId="0">
      <alignment/>
      <protection/>
    </xf>
    <xf numFmtId="164" fontId="13"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3" fillId="0" borderId="0">
      <alignment/>
      <protection/>
    </xf>
    <xf numFmtId="164" fontId="0" fillId="0" borderId="0">
      <alignment/>
      <protection/>
    </xf>
    <xf numFmtId="164" fontId="0" fillId="0" borderId="0" applyFill="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5" fillId="0" borderId="0">
      <alignment vertical="center"/>
      <protection/>
    </xf>
    <xf numFmtId="164" fontId="15" fillId="0" borderId="0">
      <alignment vertical="center"/>
      <protection/>
    </xf>
    <xf numFmtId="164" fontId="15" fillId="0" borderId="0">
      <alignment vertical="center"/>
      <protection/>
    </xf>
    <xf numFmtId="164" fontId="15" fillId="0" borderId="0">
      <alignment vertical="center"/>
      <protection/>
    </xf>
    <xf numFmtId="164" fontId="15" fillId="0" borderId="0">
      <alignment vertical="center"/>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0" fillId="0" borderId="0">
      <alignment vertical="top"/>
      <protection/>
    </xf>
    <xf numFmtId="164"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164" fontId="0" fillId="0" borderId="0">
      <alignment/>
      <protection/>
    </xf>
    <xf numFmtId="164" fontId="0" fillId="17" borderId="0" applyNumberFormat="0">
      <alignment/>
      <protection/>
    </xf>
    <xf numFmtId="164" fontId="0" fillId="17" borderId="0" applyNumberFormat="0">
      <alignment/>
      <protection/>
    </xf>
    <xf numFmtId="164" fontId="0" fillId="0" borderId="0" applyFill="0" applyBorder="0" applyAlignment="0" applyProtection="0"/>
    <xf numFmtId="164" fontId="0" fillId="17" borderId="0" applyNumberFormat="0">
      <alignment/>
      <protection/>
    </xf>
    <xf numFmtId="164" fontId="0" fillId="0" borderId="0">
      <alignment/>
      <protection/>
    </xf>
    <xf numFmtId="178" fontId="0" fillId="0" borderId="0" applyFill="0" applyBorder="0" applyAlignment="0" applyProtection="0"/>
    <xf numFmtId="164" fontId="0" fillId="0" borderId="0" applyFill="0" applyBorder="0" applyAlignment="0" applyProtection="0"/>
    <xf numFmtId="179" fontId="0" fillId="0" borderId="0" applyFill="0" applyBorder="0" applyAlignment="0" applyProtection="0"/>
    <xf numFmtId="180" fontId="0" fillId="0" borderId="0" applyFill="0" applyBorder="0" applyAlignment="0" applyProtection="0"/>
    <xf numFmtId="178"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8"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16" fillId="0" borderId="0" applyNumberFormat="0" applyFill="0" applyBorder="0" applyAlignment="0" applyProtection="0"/>
    <xf numFmtId="178" fontId="0" fillId="0" borderId="0" applyFill="0" applyBorder="0" applyAlignment="0" applyProtection="0"/>
    <xf numFmtId="164"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2" fontId="0" fillId="0" borderId="0" applyFill="0" applyBorder="0" applyAlignment="0" applyProtection="0"/>
    <xf numFmtId="183"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1" fontId="0" fillId="0" borderId="0" applyFill="0" applyBorder="0" applyAlignment="0" applyProtection="0"/>
    <xf numFmtId="178"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1" fontId="0" fillId="0" borderId="0" applyFill="0" applyBorder="0" applyAlignment="0" applyProtection="0"/>
    <xf numFmtId="187" fontId="0" fillId="0" borderId="0" applyFill="0" applyBorder="0" applyAlignment="0" applyProtection="0"/>
    <xf numFmtId="183"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8" fontId="0" fillId="0" borderId="0" applyFill="0" applyBorder="0" applyAlignment="0" applyProtection="0"/>
    <xf numFmtId="178" fontId="0" fillId="0" borderId="0" applyFill="0" applyBorder="0" applyAlignment="0" applyProtection="0"/>
    <xf numFmtId="189" fontId="0" fillId="0" borderId="0" applyFill="0" applyBorder="0" applyAlignment="0" applyProtection="0"/>
    <xf numFmtId="190" fontId="0" fillId="0" borderId="0" applyFill="0" applyBorder="0" applyAlignment="0" applyProtection="0"/>
    <xf numFmtId="180" fontId="0" fillId="0" borderId="0" applyFill="0" applyBorder="0" applyAlignment="0" applyProtection="0"/>
    <xf numFmtId="164" fontId="0" fillId="0" borderId="0">
      <alignment/>
      <protection/>
    </xf>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lignment/>
      <protection/>
    </xf>
    <xf numFmtId="164" fontId="0" fillId="0" borderId="0">
      <alignment/>
      <protection/>
    </xf>
    <xf numFmtId="19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NumberFormat="0" applyFill="0" applyBorder="0" applyAlignment="0" applyProtection="0"/>
    <xf numFmtId="164" fontId="17"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10" borderId="0" applyNumberFormat="0" applyAlignment="0" applyProtection="0"/>
    <xf numFmtId="164" fontId="0" fillId="0" borderId="0">
      <alignment/>
      <protection/>
    </xf>
    <xf numFmtId="164" fontId="18" fillId="0" borderId="0" applyNumberFormat="0" applyFill="0" applyBorder="0" applyAlignment="0" applyProtection="0"/>
    <xf numFmtId="164" fontId="0" fillId="0" borderId="0">
      <alignment/>
      <protection/>
    </xf>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3"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6" fontId="0" fillId="0" borderId="0" applyFill="0" applyBorder="0" applyAlignment="0" applyProtection="0"/>
    <xf numFmtId="178"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6" fontId="0" fillId="0" borderId="0" applyFill="0" applyBorder="0" applyAlignment="0" applyProtection="0"/>
    <xf numFmtId="178"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6" fontId="0" fillId="0" borderId="0" applyFill="0" applyBorder="0" applyAlignment="0" applyProtection="0"/>
    <xf numFmtId="178"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6" fontId="0" fillId="0" borderId="0" applyFill="0" applyBorder="0" applyAlignment="0" applyProtection="0"/>
    <xf numFmtId="178"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6" fontId="0" fillId="0" borderId="0" applyFill="0" applyBorder="0" applyAlignment="0" applyProtection="0"/>
    <xf numFmtId="178"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6" fontId="0" fillId="0" borderId="0" applyFill="0" applyBorder="0" applyAlignment="0" applyProtection="0"/>
    <xf numFmtId="178"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2" fontId="0" fillId="0" borderId="0" applyFill="0" applyBorder="0" applyAlignment="0" applyProtection="0"/>
    <xf numFmtId="197" fontId="0" fillId="0" borderId="0" applyFill="0" applyBorder="0" applyAlignment="0" applyProtection="0"/>
    <xf numFmtId="198" fontId="0" fillId="0" borderId="0" applyFill="0" applyBorder="0" applyAlignment="0" applyProtection="0"/>
    <xf numFmtId="164" fontId="0" fillId="0" borderId="0" applyFill="0" applyBorder="0" applyAlignment="0" applyProtection="0"/>
    <xf numFmtId="197"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9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73"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9" fontId="0" fillId="0" borderId="0" applyFill="0" applyBorder="0" applyAlignment="0" applyProtection="0"/>
    <xf numFmtId="199" fontId="0" fillId="0" borderId="0" applyFill="0" applyBorder="0" applyAlignment="0" applyProtection="0"/>
    <xf numFmtId="200" fontId="0" fillId="0" borderId="0" applyFill="0" applyBorder="0" applyProtection="0">
      <alignment horizontal="right"/>
    </xf>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2" fontId="0" fillId="0" borderId="0" applyFill="0" applyBorder="0" applyAlignment="0" applyProtection="0"/>
    <xf numFmtId="20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2" fontId="0" fillId="0" borderId="0" applyFill="0" applyBorder="0" applyAlignment="0" applyProtection="0"/>
    <xf numFmtId="20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2" fontId="0" fillId="0" borderId="0" applyFill="0" applyBorder="0" applyAlignment="0" applyProtection="0"/>
    <xf numFmtId="20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99"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2" fontId="0" fillId="0" borderId="0" applyFill="0" applyBorder="0" applyAlignment="0" applyProtection="0"/>
    <xf numFmtId="20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20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2" fontId="0" fillId="0" borderId="0" applyFill="0" applyBorder="0" applyAlignment="0" applyProtection="0"/>
    <xf numFmtId="20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2" fontId="0" fillId="0" borderId="0" applyFill="0" applyBorder="0" applyAlignment="0" applyProtection="0"/>
    <xf numFmtId="20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164" fontId="0" fillId="0" borderId="0" applyFill="0" applyBorder="0" applyAlignment="0" applyProtection="0"/>
    <xf numFmtId="20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9" fontId="0" fillId="0" borderId="0" applyFill="0" applyBorder="0" applyAlignment="0" applyProtection="0"/>
    <xf numFmtId="206" fontId="0" fillId="0" borderId="0" applyFill="0" applyBorder="0" applyAlignment="0" applyProtection="0"/>
    <xf numFmtId="207" fontId="0" fillId="0" borderId="0" applyFill="0" applyBorder="0" applyAlignment="0" applyProtection="0"/>
    <xf numFmtId="206" fontId="0" fillId="0" borderId="0" applyFill="0" applyBorder="0" applyAlignment="0" applyProtection="0"/>
    <xf numFmtId="208" fontId="0" fillId="0" borderId="0" applyFill="0" applyBorder="0" applyAlignment="0" applyProtection="0"/>
    <xf numFmtId="208" fontId="0" fillId="0" borderId="0" applyFill="0" applyBorder="0" applyAlignment="0" applyProtection="0"/>
    <xf numFmtId="209" fontId="0" fillId="0" borderId="0" applyFill="0" applyBorder="0" applyAlignment="0" applyProtection="0"/>
    <xf numFmtId="20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8" fontId="0" fillId="0" borderId="0" applyFill="0" applyBorder="0" applyAlignment="0" applyProtection="0"/>
    <xf numFmtId="164" fontId="0" fillId="0" borderId="0" applyFill="0" applyBorder="0" applyAlignment="0" applyProtection="0"/>
    <xf numFmtId="168" fontId="3" fillId="0" borderId="0">
      <alignment/>
      <protection/>
    </xf>
    <xf numFmtId="164" fontId="0" fillId="0" borderId="0" applyFill="0" applyBorder="0" applyAlignment="0" applyProtection="0"/>
    <xf numFmtId="164" fontId="0" fillId="0" borderId="0" applyFill="0" applyBorder="0" applyAlignment="0" applyProtection="0"/>
    <xf numFmtId="210" fontId="0" fillId="0" borderId="0" applyFill="0" applyBorder="0" applyAlignment="0" applyProtection="0"/>
    <xf numFmtId="210"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7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7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7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10"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7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7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7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10" fontId="0" fillId="0" borderId="0" applyFill="0" applyBorder="0" applyAlignment="0" applyProtection="0"/>
    <xf numFmtId="211" fontId="0" fillId="0" borderId="0" applyFill="0" applyBorder="0" applyAlignment="0" applyProtection="0"/>
    <xf numFmtId="212" fontId="0" fillId="0" borderId="0" applyFill="0" applyBorder="0" applyAlignment="0" applyProtection="0"/>
    <xf numFmtId="211"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4" fontId="0" fillId="0" borderId="0" applyFill="0" applyBorder="0" applyAlignment="0" applyProtection="0"/>
    <xf numFmtId="211" fontId="0" fillId="0" borderId="0" applyFill="0" applyBorder="0" applyAlignment="0" applyProtection="0"/>
    <xf numFmtId="213" fontId="0" fillId="0" borderId="0" applyFill="0" applyBorder="0" applyAlignment="0" applyProtection="0"/>
    <xf numFmtId="164" fontId="0" fillId="0" borderId="0" applyFill="0" applyBorder="0" applyAlignment="0" applyProtection="0"/>
    <xf numFmtId="186" fontId="0" fillId="0" borderId="0" applyFill="0" applyBorder="0" applyAlignment="0" applyProtection="0"/>
    <xf numFmtId="164" fontId="0" fillId="0" borderId="0" applyFill="0" applyBorder="0" applyAlignment="0" applyProtection="0"/>
    <xf numFmtId="215" fontId="0" fillId="0" borderId="0" applyFill="0" applyBorder="0" applyAlignment="0" applyProtection="0"/>
    <xf numFmtId="21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1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21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1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21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1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21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1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1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21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1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21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1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21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1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95" fontId="0" fillId="0" borderId="0" applyFill="0" applyBorder="0" applyAlignment="0" applyProtection="0"/>
    <xf numFmtId="21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86" fontId="0" fillId="0" borderId="0" applyFill="0" applyBorder="0" applyAlignment="0" applyProtection="0"/>
    <xf numFmtId="164" fontId="0" fillId="0" borderId="0" applyFill="0" applyBorder="0" applyAlignment="0" applyProtection="0"/>
    <xf numFmtId="186" fontId="0" fillId="0" borderId="0" applyFill="0" applyBorder="0" applyAlignment="0" applyProtection="0"/>
    <xf numFmtId="164" fontId="0" fillId="0" borderId="0" applyFill="0" applyBorder="0" applyAlignment="0" applyProtection="0"/>
    <xf numFmtId="215" fontId="0" fillId="0" borderId="0" applyFill="0" applyBorder="0" applyAlignment="0" applyProtection="0"/>
    <xf numFmtId="218" fontId="0" fillId="0" borderId="0" applyFill="0" applyBorder="0" applyAlignment="0" applyProtection="0"/>
    <xf numFmtId="219" fontId="0" fillId="0" borderId="0" applyFill="0" applyBorder="0" applyAlignment="0" applyProtection="0"/>
    <xf numFmtId="218" fontId="0" fillId="0" borderId="0" applyFill="0" applyBorder="0" applyAlignment="0" applyProtection="0"/>
    <xf numFmtId="220" fontId="0" fillId="0" borderId="0" applyFill="0" applyBorder="0" applyAlignment="0" applyProtection="0"/>
    <xf numFmtId="220" fontId="0" fillId="0" borderId="0" applyFill="0" applyBorder="0" applyAlignment="0" applyProtection="0"/>
    <xf numFmtId="218" fontId="0" fillId="0" borderId="0" applyFill="0" applyBorder="0" applyAlignment="0" applyProtection="0"/>
    <xf numFmtId="220" fontId="0" fillId="0" borderId="0" applyFill="0" applyBorder="0" applyAlignment="0" applyProtection="0"/>
    <xf numFmtId="18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lignment/>
      <protection/>
    </xf>
    <xf numFmtId="164" fontId="0" fillId="0" borderId="0" applyNumberFormat="0" applyFill="0" applyBorder="0" applyAlignment="0" applyProtection="0"/>
    <xf numFmtId="164" fontId="19" fillId="0" borderId="0" applyNumberFormat="0" applyFill="0" applyBorder="0" applyProtection="0">
      <alignment vertical="top"/>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20" fillId="0" borderId="0">
      <alignment/>
      <protection/>
    </xf>
    <xf numFmtId="164" fontId="20" fillId="0" borderId="0">
      <alignment/>
      <protection/>
    </xf>
    <xf numFmtId="164" fontId="20" fillId="0" borderId="0">
      <alignment/>
      <protection/>
    </xf>
    <xf numFmtId="164" fontId="20" fillId="0" borderId="0">
      <alignment/>
      <protection/>
    </xf>
    <xf numFmtId="164" fontId="20" fillId="0" borderId="0">
      <alignment/>
      <protection/>
    </xf>
    <xf numFmtId="164" fontId="20" fillId="0" borderId="0">
      <alignment/>
      <protection/>
    </xf>
    <xf numFmtId="164" fontId="20" fillId="0" borderId="0">
      <alignment/>
      <protection/>
    </xf>
    <xf numFmtId="164" fontId="20" fillId="0" borderId="0">
      <alignment/>
      <protection/>
    </xf>
    <xf numFmtId="164" fontId="0" fillId="0" borderId="0" applyNumberFormat="0" applyFill="0" applyBorder="0" applyAlignment="0" applyProtection="0"/>
    <xf numFmtId="164" fontId="3" fillId="0" borderId="5" applyNumberFormat="0" applyFill="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6" applyNumberFormat="0" applyFill="0" applyProtection="0">
      <alignment horizontal="center"/>
    </xf>
    <xf numFmtId="164" fontId="21" fillId="0" borderId="6" applyNumberFormat="0" applyFill="0" applyProtection="0">
      <alignment horizontal="center"/>
    </xf>
    <xf numFmtId="164" fontId="0" fillId="0" borderId="6" applyNumberFormat="0" applyFill="0" applyProtection="0">
      <alignment horizontal="center"/>
    </xf>
    <xf numFmtId="164" fontId="0" fillId="0" borderId="6" applyNumberFormat="0" applyFill="0" applyProtection="0">
      <alignment horizontal="center"/>
    </xf>
    <xf numFmtId="164" fontId="0" fillId="0" borderId="6" applyNumberFormat="0" applyFill="0" applyProtection="0">
      <alignment horizontal="center"/>
    </xf>
    <xf numFmtId="164" fontId="0" fillId="0" borderId="6" applyNumberFormat="0" applyFill="0" applyProtection="0">
      <alignment horizontal="center"/>
    </xf>
    <xf numFmtId="164" fontId="0" fillId="0" borderId="7" applyNumberFormat="0" applyFill="0" applyAlignment="0" applyProtection="0"/>
    <xf numFmtId="164" fontId="0" fillId="0" borderId="0" applyNumberFormat="0" applyFill="0" applyBorder="0" applyProtection="0">
      <alignment horizontal="left"/>
    </xf>
    <xf numFmtId="164" fontId="21" fillId="0" borderId="0" applyNumberFormat="0" applyFill="0" applyBorder="0" applyProtection="0">
      <alignment horizontal="left"/>
    </xf>
    <xf numFmtId="164" fontId="0" fillId="0" borderId="0" applyNumberFormat="0" applyFill="0" applyBorder="0" applyProtection="0">
      <alignment horizontal="left"/>
    </xf>
    <xf numFmtId="164" fontId="0" fillId="0" borderId="0" applyNumberFormat="0" applyFill="0" applyBorder="0" applyProtection="0">
      <alignment horizontal="left"/>
    </xf>
    <xf numFmtId="164" fontId="0" fillId="0" borderId="0" applyNumberFormat="0" applyFill="0" applyBorder="0" applyProtection="0">
      <alignment horizontal="left"/>
    </xf>
    <xf numFmtId="164" fontId="0" fillId="0" borderId="0" applyNumberFormat="0" applyFill="0" applyBorder="0" applyProtection="0">
      <alignment horizontal="left"/>
    </xf>
    <xf numFmtId="164" fontId="0" fillId="0" borderId="0" applyNumberFormat="0" applyFill="0" applyBorder="0" applyProtection="0">
      <alignment horizontal="center"/>
    </xf>
    <xf numFmtId="164" fontId="22" fillId="0" borderId="0" applyNumberFormat="0" applyFill="0" applyBorder="0" applyProtection="0">
      <alignment horizontal="center"/>
    </xf>
    <xf numFmtId="164" fontId="0" fillId="0" borderId="0" applyNumberFormat="0" applyFill="0" applyBorder="0" applyProtection="0">
      <alignment horizontal="center"/>
    </xf>
    <xf numFmtId="164" fontId="0" fillId="0" borderId="0" applyNumberFormat="0" applyFill="0" applyBorder="0" applyProtection="0">
      <alignment horizontal="center"/>
    </xf>
    <xf numFmtId="164" fontId="0" fillId="0" borderId="0" applyNumberFormat="0" applyFill="0" applyBorder="0" applyProtection="0">
      <alignment horizontal="center"/>
    </xf>
    <xf numFmtId="164" fontId="0" fillId="0" borderId="0" applyNumberFormat="0" applyFill="0" applyBorder="0" applyProtection="0">
      <alignment horizontal="center"/>
    </xf>
    <xf numFmtId="164" fontId="0" fillId="0" borderId="0">
      <alignment/>
      <protection/>
    </xf>
    <xf numFmtId="164" fontId="0" fillId="0" borderId="0">
      <alignment/>
      <protection/>
    </xf>
    <xf numFmtId="164" fontId="0" fillId="0" borderId="0" applyNumberFormat="0" applyFill="0" applyBorder="0" applyAlignment="0">
      <protection/>
    </xf>
    <xf numFmtId="164" fontId="14" fillId="20" borderId="0" applyNumberFormat="0" applyBorder="0" applyAlignment="0" applyProtection="0"/>
    <xf numFmtId="164" fontId="14" fillId="21" borderId="0" applyNumberFormat="0" applyBorder="0" applyAlignment="0" applyProtection="0"/>
    <xf numFmtId="164" fontId="14" fillId="22" borderId="0" applyNumberFormat="0" applyBorder="0" applyAlignment="0" applyProtection="0"/>
    <xf numFmtId="164" fontId="14" fillId="18" borderId="0" applyNumberFormat="0" applyBorder="0" applyAlignment="0" applyProtection="0"/>
    <xf numFmtId="164" fontId="14" fillId="16" borderId="0" applyNumberFormat="0" applyBorder="0" applyAlignment="0" applyProtection="0"/>
    <xf numFmtId="164" fontId="14" fillId="23" borderId="0" applyNumberFormat="0" applyBorder="0" applyAlignment="0" applyProtection="0"/>
    <xf numFmtId="221" fontId="0" fillId="0" borderId="0" applyFill="0" applyBorder="0" applyProtection="0">
      <alignment horizontal="right"/>
    </xf>
    <xf numFmtId="164" fontId="23" fillId="0" borderId="0" applyNumberFormat="0" applyAlignment="0">
      <protection/>
    </xf>
    <xf numFmtId="164" fontId="6" fillId="24" borderId="8" applyNumberFormat="0" applyAlignment="0">
      <protection/>
    </xf>
    <xf numFmtId="222" fontId="0" fillId="13" borderId="9">
      <alignment horizontal="center" vertical="center"/>
      <protection/>
    </xf>
    <xf numFmtId="167" fontId="0" fillId="0" borderId="0">
      <alignment/>
      <protection/>
    </xf>
    <xf numFmtId="223" fontId="0" fillId="0" borderId="0" applyFill="0" applyBorder="0" applyAlignment="0" applyProtection="0"/>
    <xf numFmtId="224" fontId="0" fillId="0" borderId="0" applyFill="0" applyBorder="0" applyAlignment="0" applyProtection="0"/>
    <xf numFmtId="164" fontId="0" fillId="0" borderId="0" applyNumberFormat="0" applyFill="0" applyBorder="0" applyAlignment="0" applyProtection="0"/>
    <xf numFmtId="164" fontId="24" fillId="0" borderId="0" applyNumberFormat="0" applyFill="0" applyBorder="0" applyAlignment="0" applyProtection="0"/>
    <xf numFmtId="169" fontId="25" fillId="0" borderId="0">
      <alignment/>
      <protection/>
    </xf>
    <xf numFmtId="164" fontId="10" fillId="0" borderId="0" applyNumberFormat="0" applyFill="0" applyBorder="0" applyAlignment="0" applyProtection="0"/>
    <xf numFmtId="164" fontId="26" fillId="0" borderId="0" applyNumberFormat="0" applyFill="0" applyBorder="0" applyAlignment="0" applyProtection="0"/>
    <xf numFmtId="164" fontId="27" fillId="0" borderId="0" applyNumberFormat="0" applyFill="0" applyBorder="0" applyAlignment="0" applyProtection="0"/>
    <xf numFmtId="164" fontId="28" fillId="0" borderId="0" applyNumberFormat="0" applyFill="0" applyBorder="0" applyAlignment="0" applyProtection="0"/>
    <xf numFmtId="164" fontId="29" fillId="25" borderId="0">
      <alignment/>
      <protection/>
    </xf>
    <xf numFmtId="164" fontId="0" fillId="17" borderId="0" applyNumberFormat="0">
      <alignment/>
      <protection/>
    </xf>
    <xf numFmtId="164" fontId="30" fillId="2" borderId="0" applyNumberFormat="0" applyBorder="0" applyAlignment="0" applyProtection="0"/>
    <xf numFmtId="225" fontId="31" fillId="0" borderId="0" applyFill="0" applyBorder="0" applyAlignment="0" applyProtection="0"/>
    <xf numFmtId="226" fontId="0" fillId="0" borderId="0" applyFill="0" applyBorder="0" applyAlignment="0" applyProtection="0"/>
    <xf numFmtId="164" fontId="32" fillId="0" borderId="0" applyNumberFormat="0" applyFill="0" applyBorder="0" applyAlignment="0" applyProtection="0"/>
    <xf numFmtId="164" fontId="33" fillId="0" borderId="0" applyNumberFormat="0" applyFill="0" applyBorder="0" applyAlignment="0" applyProtection="0"/>
    <xf numFmtId="164" fontId="34" fillId="26" borderId="0">
      <alignment/>
      <protection/>
    </xf>
    <xf numFmtId="164" fontId="0" fillId="0" borderId="0" applyNumberFormat="0" applyAlignment="0" applyProtection="0"/>
    <xf numFmtId="164" fontId="35" fillId="27" borderId="0" applyNumberFormat="0" applyBorder="0">
      <alignment horizontal="center" vertical="center"/>
      <protection/>
    </xf>
    <xf numFmtId="164" fontId="36" fillId="0" borderId="0" applyNumberFormat="0" applyFill="0" applyBorder="0" applyAlignment="0" applyProtection="0"/>
    <xf numFmtId="164" fontId="37" fillId="27" borderId="10">
      <alignment/>
      <protection/>
    </xf>
    <xf numFmtId="164" fontId="38" fillId="0" borderId="0" applyNumberFormat="0" applyFill="0" applyBorder="0" applyAlignment="0" applyProtection="0"/>
    <xf numFmtId="164" fontId="16" fillId="0" borderId="0" applyNumberFormat="0" applyFill="0" applyBorder="0" applyAlignment="0" applyProtection="0"/>
    <xf numFmtId="164" fontId="24" fillId="0" borderId="11">
      <alignment horizontal="center"/>
      <protection/>
    </xf>
    <xf numFmtId="164" fontId="0" fillId="0" borderId="11">
      <alignment horizontal="center"/>
      <protection/>
    </xf>
    <xf numFmtId="164" fontId="39" fillId="0" borderId="11">
      <alignment horizontal="center"/>
      <protection/>
    </xf>
    <xf numFmtId="164" fontId="23" fillId="0" borderId="11">
      <alignment horizontal="center"/>
      <protection/>
    </xf>
    <xf numFmtId="164" fontId="39" fillId="0" borderId="0" applyNumberFormat="0" applyFill="0" applyBorder="0" applyAlignment="0" applyProtection="0"/>
    <xf numFmtId="164" fontId="40" fillId="0" borderId="7" applyNumberFormat="0" applyFill="0" applyAlignment="0" applyProtection="0"/>
    <xf numFmtId="164" fontId="41" fillId="0" borderId="0" applyNumberFormat="0" applyFill="0" applyBorder="0" applyAlignment="0" applyProtection="0"/>
    <xf numFmtId="164" fontId="1" fillId="0" borderId="1" applyAlignment="0" applyProtection="0"/>
    <xf numFmtId="164" fontId="0" fillId="0" borderId="12" applyNumberFormat="0" applyFill="0" applyAlignment="0" applyProtection="0"/>
    <xf numFmtId="164" fontId="0" fillId="0" borderId="13" applyNumberFormat="0" applyFill="0" applyAlignment="0" applyProtection="0"/>
    <xf numFmtId="164" fontId="42" fillId="0" borderId="4">
      <alignment horizontal="right"/>
      <protection/>
    </xf>
    <xf numFmtId="164" fontId="43" fillId="0" borderId="1">
      <alignment horizontal="left" wrapText="1"/>
      <protection/>
    </xf>
    <xf numFmtId="227" fontId="0" fillId="0" borderId="0" applyFill="0" applyBorder="0" applyAlignment="0" applyProtection="0"/>
    <xf numFmtId="164" fontId="0" fillId="0" borderId="0" applyFill="0" applyBorder="0" applyAlignment="0" applyProtection="0"/>
    <xf numFmtId="164" fontId="44" fillId="0" borderId="0">
      <alignment/>
      <protection/>
    </xf>
    <xf numFmtId="164" fontId="23" fillId="0" borderId="8">
      <alignment/>
      <protection/>
    </xf>
    <xf numFmtId="228" fontId="45" fillId="0" borderId="0" applyFill="0" applyBorder="0" applyAlignment="0">
      <protection/>
    </xf>
    <xf numFmtId="229" fontId="45" fillId="0" borderId="0" applyFill="0" applyBorder="0" applyAlignment="0">
      <protection/>
    </xf>
    <xf numFmtId="230" fontId="45" fillId="0" borderId="0" applyFill="0" applyBorder="0" applyAlignment="0">
      <protection/>
    </xf>
    <xf numFmtId="231" fontId="45" fillId="0" borderId="0" applyFill="0" applyBorder="0" applyAlignment="0">
      <protection/>
    </xf>
    <xf numFmtId="232" fontId="45" fillId="0" borderId="0" applyFill="0" applyBorder="0" applyAlignment="0">
      <protection/>
    </xf>
    <xf numFmtId="228" fontId="45" fillId="0" borderId="0" applyFill="0" applyBorder="0" applyAlignment="0">
      <protection/>
    </xf>
    <xf numFmtId="233" fontId="45" fillId="0" borderId="0" applyFill="0" applyBorder="0" applyAlignment="0">
      <protection/>
    </xf>
    <xf numFmtId="229" fontId="45" fillId="0" borderId="0" applyFill="0" applyBorder="0" applyAlignment="0">
      <protection/>
    </xf>
    <xf numFmtId="164" fontId="46" fillId="0" borderId="0" applyNumberFormat="0" applyFill="0" applyBorder="0">
      <alignment/>
      <protection/>
    </xf>
    <xf numFmtId="164" fontId="47" fillId="4" borderId="14" applyNumberFormat="0" applyAlignment="0" applyProtection="0"/>
    <xf numFmtId="164" fontId="0" fillId="28" borderId="0" applyNumberFormat="0" applyBorder="0" applyAlignment="0">
      <protection/>
    </xf>
    <xf numFmtId="207" fontId="31" fillId="0" borderId="0" applyFill="0" applyBorder="0" applyProtection="0">
      <alignment/>
    </xf>
    <xf numFmtId="225" fontId="0" fillId="0" borderId="0" applyFill="0" applyBorder="0" applyAlignment="0" applyProtection="0"/>
    <xf numFmtId="234" fontId="23" fillId="0" borderId="15">
      <alignment/>
      <protection/>
    </xf>
    <xf numFmtId="164" fontId="48" fillId="0" borderId="16" applyNumberFormat="0" applyFill="0" applyAlignment="0" applyProtection="0"/>
    <xf numFmtId="235" fontId="0" fillId="0" borderId="0">
      <alignment/>
      <protection/>
    </xf>
    <xf numFmtId="209" fontId="49" fillId="0" borderId="0">
      <alignment/>
      <protection/>
    </xf>
    <xf numFmtId="164" fontId="50" fillId="29" borderId="17" applyNumberFormat="0" applyAlignment="0" applyProtection="0"/>
    <xf numFmtId="164" fontId="0" fillId="0" borderId="0">
      <alignment/>
      <protection/>
    </xf>
    <xf numFmtId="164" fontId="51" fillId="0" borderId="0">
      <alignment horizontal="center" wrapText="1"/>
      <protection hidden="1"/>
    </xf>
    <xf numFmtId="164" fontId="52" fillId="0" borderId="0" applyNumberFormat="0" applyFill="0" applyBorder="0" applyProtection="0">
      <alignment horizontal="right"/>
    </xf>
    <xf numFmtId="23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28" fontId="0" fillId="0" borderId="0" applyFill="0" applyBorder="0" applyAlignment="0" applyProtection="0"/>
    <xf numFmtId="237" fontId="38" fillId="0" borderId="0">
      <alignment horizontal="center"/>
      <protection locked="0"/>
    </xf>
    <xf numFmtId="238" fontId="0" fillId="0" borderId="0" applyFill="0" applyBorder="0" applyAlignment="0" applyProtection="0"/>
    <xf numFmtId="239" fontId="0" fillId="0" borderId="0" applyFill="0" applyBorder="0" applyAlignment="0" applyProtection="0"/>
    <xf numFmtId="180" fontId="23" fillId="0" borderId="0">
      <alignment/>
      <protection/>
    </xf>
    <xf numFmtId="164" fontId="23" fillId="0" borderId="0">
      <alignment/>
      <protection/>
    </xf>
    <xf numFmtId="169" fontId="0" fillId="0" borderId="0" applyFill="0" applyBorder="0" applyAlignment="0" applyProtection="0"/>
    <xf numFmtId="164" fontId="0" fillId="0" borderId="0" applyFill="0" applyBorder="0" applyAlignment="0" applyProtection="0"/>
    <xf numFmtId="164" fontId="0" fillId="5" borderId="18" applyNumberFormat="0" applyAlignment="0" applyProtection="0"/>
    <xf numFmtId="164" fontId="53" fillId="4" borderId="0">
      <alignment vertical="center"/>
      <protection/>
    </xf>
    <xf numFmtId="164" fontId="54" fillId="30" borderId="0">
      <alignment horizontal="center" vertical="center" wrapText="1"/>
      <protection/>
    </xf>
    <xf numFmtId="174" fontId="0" fillId="0" borderId="0">
      <alignment/>
      <protection/>
    </xf>
    <xf numFmtId="240" fontId="55" fillId="14" borderId="8">
      <alignment horizontal="right"/>
      <protection/>
    </xf>
    <xf numFmtId="164" fontId="56" fillId="0" borderId="0" applyNumberFormat="0" applyAlignment="0">
      <protection/>
    </xf>
    <xf numFmtId="164" fontId="57" fillId="0" borderId="0">
      <alignment horizontal="left"/>
      <protection/>
    </xf>
    <xf numFmtId="164" fontId="2" fillId="0" borderId="0">
      <alignment/>
      <protection/>
    </xf>
    <xf numFmtId="164" fontId="58" fillId="0" borderId="0">
      <alignment horizontal="left"/>
      <protection/>
    </xf>
    <xf numFmtId="241" fontId="51" fillId="0" borderId="0" applyFill="0" applyBorder="0">
      <alignment horizontal="right"/>
      <protection locked="0"/>
    </xf>
    <xf numFmtId="242" fontId="0" fillId="0" borderId="8">
      <alignment/>
      <protection/>
    </xf>
    <xf numFmtId="164" fontId="0" fillId="0" borderId="0" applyFill="0" applyBorder="0" applyAlignment="0" applyProtection="0"/>
    <xf numFmtId="164" fontId="0" fillId="0" borderId="0" applyFill="0" applyBorder="0" applyAlignment="0" applyProtection="0"/>
    <xf numFmtId="229" fontId="0" fillId="0" borderId="0" applyFill="0" applyBorder="0" applyAlignment="0" applyProtection="0"/>
    <xf numFmtId="243" fontId="0" fillId="0" borderId="0">
      <alignment/>
      <protection/>
    </xf>
    <xf numFmtId="244" fontId="59" fillId="0" borderId="19">
      <alignment/>
      <protection locked="0"/>
    </xf>
    <xf numFmtId="245" fontId="0" fillId="0" borderId="0" applyFill="0" applyBorder="0" applyAlignment="0" applyProtection="0"/>
    <xf numFmtId="246" fontId="0" fillId="0" borderId="0" applyFill="0" applyBorder="0" applyAlignment="0" applyProtection="0"/>
    <xf numFmtId="247" fontId="23" fillId="0" borderId="0" applyFill="0" applyBorder="0">
      <alignment horizontal="right"/>
      <protection/>
    </xf>
    <xf numFmtId="164" fontId="8" fillId="0" borderId="8" applyNumberFormat="0">
      <alignment vertical="center"/>
      <protection/>
    </xf>
    <xf numFmtId="164" fontId="0" fillId="0" borderId="0" applyFill="0" applyBorder="0" applyAlignment="0" applyProtection="0"/>
    <xf numFmtId="164" fontId="60" fillId="0" borderId="0" applyNumberFormat="0" applyFill="0" applyBorder="0" applyAlignment="0">
      <protection/>
    </xf>
    <xf numFmtId="164" fontId="0" fillId="31" borderId="0" applyNumberFormat="0" applyBorder="0" applyAlignment="0" applyProtection="0"/>
    <xf numFmtId="248" fontId="0" fillId="0" borderId="0" applyFill="0" applyBorder="0" applyAlignment="0">
      <protection/>
    </xf>
    <xf numFmtId="249" fontId="39" fillId="0" borderId="0" applyFill="0" applyBorder="0" applyAlignment="0">
      <protection/>
    </xf>
    <xf numFmtId="164" fontId="0" fillId="0" borderId="0" applyFill="0" applyBorder="0" applyAlignment="0" applyProtection="0"/>
    <xf numFmtId="250" fontId="0" fillId="0" borderId="0" applyFill="0" applyBorder="0" applyAlignment="0" applyProtection="0"/>
    <xf numFmtId="251" fontId="0" fillId="0" borderId="0" applyFill="0" applyBorder="0" applyAlignment="0" applyProtection="0"/>
    <xf numFmtId="252" fontId="39" fillId="0" borderId="0" applyFill="0" applyBorder="0">
      <alignment horizontal="right"/>
      <protection/>
    </xf>
    <xf numFmtId="253" fontId="0" fillId="0" borderId="0" applyFill="0" applyBorder="0" applyAlignment="0" applyProtection="0"/>
    <xf numFmtId="254" fontId="0" fillId="0" borderId="0" applyFill="0" applyBorder="0" applyAlignment="0" applyProtection="0"/>
    <xf numFmtId="255" fontId="61" fillId="0" borderId="0" applyFill="0" applyBorder="0" applyProtection="0">
      <alignment horizontal="center"/>
    </xf>
    <xf numFmtId="255" fontId="45" fillId="0" borderId="0" applyFill="0" applyBorder="0" applyAlignment="0">
      <protection/>
    </xf>
    <xf numFmtId="256" fontId="61" fillId="0" borderId="0" applyFill="0" applyBorder="0" applyProtection="0">
      <alignment horizontal="center"/>
    </xf>
    <xf numFmtId="251" fontId="0" fillId="0" borderId="0" applyFill="0" applyBorder="0">
      <alignment horizontal="right"/>
      <protection/>
    </xf>
    <xf numFmtId="257" fontId="0" fillId="0" borderId="0" applyFill="0" applyBorder="0" applyProtection="0">
      <alignment horizontal="right"/>
    </xf>
    <xf numFmtId="171" fontId="6" fillId="32" borderId="20">
      <alignment horizontal="right"/>
      <protection/>
    </xf>
    <xf numFmtId="164" fontId="0" fillId="0" borderId="0">
      <alignment horizontal="right"/>
      <protection/>
    </xf>
    <xf numFmtId="255" fontId="0" fillId="0" borderId="0" applyFill="0" applyBorder="0" applyAlignment="0" applyProtection="0"/>
    <xf numFmtId="256" fontId="0" fillId="0" borderId="0" applyFill="0" applyBorder="0" applyAlignment="0" applyProtection="0"/>
    <xf numFmtId="255" fontId="51" fillId="0" borderId="0">
      <alignment/>
      <protection/>
    </xf>
    <xf numFmtId="208" fontId="0" fillId="0" borderId="0" applyFill="0" applyBorder="0" applyAlignment="0" applyProtection="0"/>
    <xf numFmtId="208" fontId="31" fillId="0" borderId="0">
      <alignment/>
      <protection/>
    </xf>
    <xf numFmtId="258" fontId="0" fillId="0" borderId="0" applyFill="0" applyBorder="0" applyAlignment="0" applyProtection="0"/>
    <xf numFmtId="164" fontId="0" fillId="0" borderId="0" applyFill="0" applyBorder="0" applyAlignment="0" applyProtection="0"/>
    <xf numFmtId="259" fontId="0" fillId="0" borderId="0" applyFill="0" applyBorder="0" applyAlignment="0" applyProtection="0"/>
    <xf numFmtId="164" fontId="62" fillId="0" borderId="0">
      <alignment/>
      <protection locked="0"/>
    </xf>
    <xf numFmtId="164" fontId="63" fillId="0" borderId="8">
      <alignment horizontal="center"/>
      <protection/>
    </xf>
    <xf numFmtId="168" fontId="3" fillId="0" borderId="0">
      <alignment/>
      <protection/>
    </xf>
    <xf numFmtId="237" fontId="31" fillId="4" borderId="0">
      <alignment horizontal="right"/>
      <protection/>
    </xf>
    <xf numFmtId="260" fontId="0" fillId="0" borderId="0">
      <alignment/>
      <protection/>
    </xf>
    <xf numFmtId="261" fontId="61" fillId="0" borderId="0" applyFill="0" applyBorder="0" applyProtection="0">
      <alignment/>
    </xf>
    <xf numFmtId="262" fontId="31" fillId="0" borderId="0" applyFill="0" applyBorder="0" applyProtection="0">
      <alignment/>
    </xf>
    <xf numFmtId="244" fontId="31" fillId="0" borderId="0" applyFill="0" applyBorder="0" applyProtection="0">
      <alignment/>
    </xf>
    <xf numFmtId="164" fontId="23" fillId="0" borderId="0">
      <alignment/>
      <protection/>
    </xf>
    <xf numFmtId="262" fontId="0" fillId="0" borderId="0" applyFill="0" applyBorder="0" applyAlignment="0" applyProtection="0"/>
    <xf numFmtId="164" fontId="0" fillId="0" borderId="21" applyNumberFormat="0" applyFill="0" applyAlignment="0" applyProtection="0"/>
    <xf numFmtId="263" fontId="64" fillId="0" borderId="0" applyFill="0" applyBorder="0" applyAlignment="0" applyProtection="0"/>
    <xf numFmtId="164" fontId="65" fillId="0" borderId="0" applyNumberFormat="0" applyBorder="0">
      <alignment/>
      <protection/>
    </xf>
    <xf numFmtId="164" fontId="66" fillId="0" borderId="22" applyNumberFormat="0" applyAlignment="0" applyProtection="0"/>
    <xf numFmtId="164" fontId="0" fillId="10" borderId="0" applyNumberFormat="0" applyBorder="0" applyAlignment="0" applyProtection="0"/>
    <xf numFmtId="164" fontId="67" fillId="0" borderId="0" applyNumberFormat="0" applyFill="0" applyBorder="0" applyAlignment="0">
      <protection locked="0"/>
    </xf>
    <xf numFmtId="164" fontId="68" fillId="0" borderId="0" applyNumberFormat="0" applyFill="0" applyBorder="0" applyAlignment="0" applyProtection="0"/>
    <xf numFmtId="164" fontId="69" fillId="0" borderId="0" applyNumberFormat="0" applyFill="0" applyBorder="0" applyAlignment="0" applyProtection="0"/>
    <xf numFmtId="164" fontId="0" fillId="0" borderId="0">
      <alignment/>
      <protection locked="0"/>
    </xf>
    <xf numFmtId="164" fontId="0" fillId="0" borderId="0">
      <alignment/>
      <protection locked="0"/>
    </xf>
    <xf numFmtId="209" fontId="0" fillId="0" borderId="0" applyFill="0" applyBorder="0" applyAlignment="0" applyProtection="0"/>
    <xf numFmtId="228" fontId="8" fillId="0" borderId="0" applyFill="0" applyBorder="0" applyAlignment="0">
      <protection/>
    </xf>
    <xf numFmtId="229" fontId="8" fillId="0" borderId="0" applyFill="0" applyBorder="0" applyAlignment="0">
      <protection/>
    </xf>
    <xf numFmtId="228" fontId="8" fillId="0" borderId="0" applyFill="0" applyBorder="0" applyAlignment="0">
      <protection/>
    </xf>
    <xf numFmtId="233" fontId="8" fillId="0" borderId="0" applyFill="0" applyBorder="0" applyAlignment="0">
      <protection/>
    </xf>
    <xf numFmtId="229" fontId="8" fillId="0" borderId="0" applyFill="0" applyBorder="0" applyAlignment="0">
      <protection/>
    </xf>
    <xf numFmtId="164" fontId="70" fillId="0" borderId="0" applyNumberFormat="0" applyAlignment="0">
      <protection/>
    </xf>
    <xf numFmtId="164" fontId="0" fillId="0" borderId="0" applyFill="0" applyBorder="0" applyAlignment="0">
      <protection/>
    </xf>
    <xf numFmtId="263" fontId="0" fillId="0" borderId="0">
      <alignment horizontal="center"/>
      <protection locked="0"/>
    </xf>
    <xf numFmtId="164" fontId="0" fillId="33" borderId="23" applyNumberFormat="0" applyAlignment="0">
      <protection locked="0"/>
    </xf>
    <xf numFmtId="164" fontId="71" fillId="3" borderId="14" applyNumberFormat="0" applyAlignment="0" applyProtection="0"/>
    <xf numFmtId="244" fontId="0" fillId="0" borderId="0" applyFill="0" applyBorder="0" applyAlignment="0" applyProtection="0"/>
    <xf numFmtId="264" fontId="0" fillId="0" borderId="0" applyFill="0" applyBorder="0" applyProtection="0">
      <alignment horizontal="left"/>
    </xf>
    <xf numFmtId="265" fontId="0" fillId="0" borderId="0" applyFill="0" applyBorder="0" applyProtection="0">
      <alignment horizontal="left"/>
    </xf>
    <xf numFmtId="164" fontId="72" fillId="0" borderId="0">
      <alignment/>
      <protection/>
    </xf>
    <xf numFmtId="164" fontId="72" fillId="0" borderId="0">
      <alignment/>
      <protection/>
    </xf>
    <xf numFmtId="164" fontId="73" fillId="25" borderId="24">
      <alignment/>
      <protection/>
    </xf>
    <xf numFmtId="164" fontId="72" fillId="0" borderId="0">
      <alignment/>
      <protection/>
    </xf>
    <xf numFmtId="164" fontId="74" fillId="18" borderId="0">
      <alignment/>
      <protection/>
    </xf>
    <xf numFmtId="244" fontId="75" fillId="0" borderId="0">
      <alignment/>
      <protection/>
    </xf>
    <xf numFmtId="247" fontId="75" fillId="0" borderId="0">
      <alignment/>
      <protection/>
    </xf>
    <xf numFmtId="266" fontId="0" fillId="0" borderId="0">
      <alignment/>
      <protection/>
    </xf>
    <xf numFmtId="164" fontId="23" fillId="0" borderId="0">
      <alignment/>
      <protection/>
    </xf>
    <xf numFmtId="26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76" fillId="0" borderId="0" applyNumberFormat="0" applyFill="0" applyBorder="0" applyAlignment="0" applyProtection="0"/>
    <xf numFmtId="164" fontId="16" fillId="0" borderId="0" applyNumberFormat="0" applyFill="0" applyBorder="0" applyAlignment="0" applyProtection="0"/>
    <xf numFmtId="268" fontId="27" fillId="4" borderId="0">
      <alignment horizontal="right"/>
      <protection/>
    </xf>
    <xf numFmtId="164" fontId="0" fillId="0" borderId="0" applyNumberFormat="0" applyFill="0" applyBorder="0" applyAlignment="0" applyProtection="0"/>
    <xf numFmtId="164" fontId="0" fillId="0" borderId="0">
      <alignment/>
      <protection locked="0"/>
    </xf>
    <xf numFmtId="169" fontId="0" fillId="0" borderId="0" applyFill="0" applyBorder="0" applyAlignment="0" applyProtection="0"/>
    <xf numFmtId="164" fontId="0" fillId="0" borderId="0">
      <alignment/>
      <protection locked="0"/>
    </xf>
    <xf numFmtId="269" fontId="0" fillId="0" borderId="0">
      <alignment/>
      <protection/>
    </xf>
    <xf numFmtId="270" fontId="0" fillId="0" borderId="0">
      <alignment/>
      <protection/>
    </xf>
    <xf numFmtId="164" fontId="0" fillId="0" borderId="0" applyFill="0" applyBorder="0" applyAlignment="0">
      <protection/>
    </xf>
    <xf numFmtId="271" fontId="31" fillId="0" borderId="0">
      <alignment/>
      <protection/>
    </xf>
    <xf numFmtId="213" fontId="0" fillId="0" borderId="0" applyFill="0" applyBorder="0">
      <alignment horizontal="right"/>
      <protection/>
    </xf>
    <xf numFmtId="164" fontId="23" fillId="0" borderId="0">
      <alignment/>
      <protection/>
    </xf>
    <xf numFmtId="168" fontId="3" fillId="0" borderId="0">
      <alignment/>
      <protection/>
    </xf>
    <xf numFmtId="164" fontId="23" fillId="0" borderId="0" applyNumberFormat="0" applyFill="0" applyBorder="0" applyAlignment="0" applyProtection="0"/>
    <xf numFmtId="164" fontId="77" fillId="0" borderId="0">
      <alignment horizontal="left"/>
      <protection/>
    </xf>
    <xf numFmtId="164" fontId="78" fillId="0" borderId="0">
      <alignment horizontal="left"/>
      <protection/>
    </xf>
    <xf numFmtId="164" fontId="79" fillId="0" borderId="0">
      <alignment horizontal="left"/>
      <protection/>
    </xf>
    <xf numFmtId="164" fontId="79" fillId="0" borderId="0" applyNumberFormat="0" applyFill="0" applyBorder="0" applyProtection="0">
      <alignment horizontal="left"/>
    </xf>
    <xf numFmtId="164" fontId="79" fillId="0" borderId="0">
      <alignment horizontal="left"/>
      <protection/>
    </xf>
    <xf numFmtId="164" fontId="80" fillId="11" borderId="0" applyNumberFormat="0" applyBorder="0" applyAlignment="0" applyProtection="0"/>
    <xf numFmtId="164" fontId="0" fillId="34" borderId="0">
      <alignment/>
      <protection/>
    </xf>
    <xf numFmtId="272" fontId="0" fillId="4" borderId="0" applyBorder="0" applyAlignment="0" applyProtection="0"/>
    <xf numFmtId="164" fontId="81" fillId="9" borderId="0">
      <alignment/>
      <protection/>
    </xf>
    <xf numFmtId="169" fontId="82" fillId="35" borderId="8">
      <alignment horizontal="right" vertical="center"/>
      <protection/>
    </xf>
    <xf numFmtId="209" fontId="0" fillId="36" borderId="8">
      <alignment/>
      <protection/>
    </xf>
    <xf numFmtId="164" fontId="23" fillId="0" borderId="0">
      <alignment/>
      <protection/>
    </xf>
    <xf numFmtId="164" fontId="83" fillId="0" borderId="0" applyNumberFormat="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207" fontId="31" fillId="0" borderId="0" applyFill="0" applyBorder="0" applyAlignment="0" applyProtection="0"/>
    <xf numFmtId="164" fontId="84" fillId="8" borderId="0" applyNumberFormat="0" applyBorder="0" applyAlignment="0" applyProtection="0"/>
    <xf numFmtId="164" fontId="0" fillId="11" borderId="0" applyNumberFormat="0" applyBorder="0" applyAlignment="0">
      <protection hidden="1"/>
    </xf>
    <xf numFmtId="273" fontId="31" fillId="0" borderId="0" applyFill="0" applyBorder="0" applyAlignment="0" applyProtection="0"/>
    <xf numFmtId="170" fontId="31" fillId="0" borderId="0" applyFill="0" applyAlignment="0">
      <protection/>
    </xf>
    <xf numFmtId="273" fontId="85" fillId="0" borderId="0" applyFill="0" applyBorder="0" applyAlignment="0" applyProtection="0"/>
    <xf numFmtId="273" fontId="86" fillId="0" borderId="0" applyAlignment="0">
      <protection locked="0"/>
    </xf>
    <xf numFmtId="274" fontId="87" fillId="4" borderId="0" applyAlignment="0">
      <protection/>
    </xf>
    <xf numFmtId="164" fontId="6" fillId="0" borderId="0" applyBorder="0">
      <alignment horizontal="left"/>
      <protection/>
    </xf>
    <xf numFmtId="164" fontId="27" fillId="0" borderId="0">
      <alignment/>
      <protection/>
    </xf>
    <xf numFmtId="164" fontId="36" fillId="0" borderId="0" applyNumberFormat="0" applyFill="0" applyBorder="0" applyAlignment="0" applyProtection="0"/>
    <xf numFmtId="164" fontId="0" fillId="5" borderId="8" applyNumberFormat="0" applyAlignment="0">
      <protection/>
    </xf>
    <xf numFmtId="164" fontId="0" fillId="0" borderId="0" applyFill="0" applyBorder="0" applyAlignment="0" applyProtection="0"/>
    <xf numFmtId="164" fontId="0" fillId="32" borderId="0" applyNumberFormat="0" applyBorder="0" applyProtection="0">
      <alignment horizontal="left" vertical="center"/>
    </xf>
    <xf numFmtId="164" fontId="88" fillId="0" borderId="0">
      <alignment horizontal="center"/>
      <protection/>
    </xf>
    <xf numFmtId="164" fontId="89" fillId="0" borderId="0">
      <alignment horizontal="left"/>
      <protection/>
    </xf>
    <xf numFmtId="164" fontId="90" fillId="0" borderId="25" applyNumberFormat="0" applyAlignment="0" applyProtection="0"/>
    <xf numFmtId="164" fontId="90" fillId="0" borderId="26">
      <alignment horizontal="left" vertical="center"/>
      <protection/>
    </xf>
    <xf numFmtId="164" fontId="90" fillId="0" borderId="0">
      <alignment/>
      <protection/>
    </xf>
    <xf numFmtId="164" fontId="6" fillId="0" borderId="26" applyFill="0">
      <alignment horizontal="center"/>
      <protection/>
    </xf>
    <xf numFmtId="164" fontId="91" fillId="0" borderId="0" applyProtection="0">
      <alignment horizontal="right" vertical="top"/>
    </xf>
    <xf numFmtId="164" fontId="92" fillId="0" borderId="7">
      <alignment/>
      <protection/>
    </xf>
    <xf numFmtId="164" fontId="93" fillId="0" borderId="0">
      <alignment horizontal="left"/>
      <protection/>
    </xf>
    <xf numFmtId="164" fontId="94" fillId="0" borderId="27">
      <alignment horizontal="left" vertical="top"/>
      <protection/>
    </xf>
    <xf numFmtId="164" fontId="94" fillId="0" borderId="27">
      <alignment horizontal="left" vertical="top"/>
      <protection/>
    </xf>
    <xf numFmtId="164" fontId="95" fillId="0" borderId="0">
      <alignment/>
      <protection/>
    </xf>
    <xf numFmtId="164" fontId="96" fillId="0" borderId="0">
      <alignment horizontal="left"/>
      <protection/>
    </xf>
    <xf numFmtId="164" fontId="97" fillId="0" borderId="27">
      <alignment horizontal="left" vertical="top"/>
      <protection/>
    </xf>
    <xf numFmtId="164" fontId="98" fillId="0" borderId="27">
      <alignment horizontal="left" vertical="top"/>
      <protection/>
    </xf>
    <xf numFmtId="164" fontId="99" fillId="0" borderId="0">
      <alignment/>
      <protection/>
    </xf>
    <xf numFmtId="164" fontId="100" fillId="0" borderId="0">
      <alignment horizontal="left"/>
      <protection/>
    </xf>
    <xf numFmtId="164" fontId="101" fillId="0" borderId="0">
      <alignment/>
      <protection/>
    </xf>
    <xf numFmtId="164" fontId="102" fillId="0" borderId="0">
      <alignment/>
      <protection/>
    </xf>
    <xf numFmtId="164" fontId="0" fillId="11" borderId="0">
      <alignment/>
      <protection/>
    </xf>
    <xf numFmtId="164" fontId="0" fillId="0" borderId="0">
      <alignment/>
      <protection locked="0"/>
    </xf>
    <xf numFmtId="164" fontId="6" fillId="0" borderId="0">
      <alignment/>
      <protection/>
    </xf>
    <xf numFmtId="164" fontId="103" fillId="0" borderId="0" applyNumberFormat="0" applyFill="0" applyBorder="0" applyProtection="0">
      <alignment horizontal="left"/>
    </xf>
    <xf numFmtId="164" fontId="104" fillId="20" borderId="0" applyNumberFormat="0" applyBorder="0" applyAlignment="0" applyProtection="0"/>
    <xf numFmtId="164" fontId="33" fillId="0" borderId="0" applyNumberFormat="0" applyFill="0" applyBorder="0" applyAlignment="0">
      <protection/>
    </xf>
    <xf numFmtId="164" fontId="80" fillId="0" borderId="0" applyNumberFormat="0" applyBorder="0" applyAlignment="0" applyProtection="0"/>
    <xf numFmtId="164" fontId="105" fillId="0" borderId="0" applyNumberFormat="0" applyFill="0" applyBorder="0" applyAlignment="0" applyProtection="0"/>
    <xf numFmtId="207" fontId="31" fillId="0" borderId="0" applyFill="0" applyBorder="0" applyAlignment="0" applyProtection="0"/>
    <xf numFmtId="170" fontId="106" fillId="0" borderId="0">
      <alignment/>
      <protection/>
    </xf>
    <xf numFmtId="164" fontId="23" fillId="5" borderId="0" applyNumberFormat="0" applyBorder="0" applyAlignment="0" applyProtection="0"/>
    <xf numFmtId="244" fontId="23" fillId="0" borderId="0">
      <alignment/>
      <protection/>
    </xf>
    <xf numFmtId="251" fontId="0" fillId="5" borderId="0" applyBorder="0" applyAlignment="0" applyProtection="0"/>
    <xf numFmtId="164" fontId="0" fillId="5" borderId="0" applyBorder="0" applyAlignment="0">
      <protection locked="0"/>
    </xf>
    <xf numFmtId="207" fontId="23" fillId="5" borderId="0">
      <alignment/>
      <protection locked="0"/>
    </xf>
    <xf numFmtId="170" fontId="107" fillId="0" borderId="0">
      <alignment/>
      <protection/>
    </xf>
    <xf numFmtId="170" fontId="23" fillId="5" borderId="0">
      <alignment/>
      <protection locked="0"/>
    </xf>
    <xf numFmtId="164" fontId="0" fillId="5" borderId="0" applyBorder="0" applyAlignment="0">
      <protection locked="0"/>
    </xf>
    <xf numFmtId="164" fontId="38" fillId="5" borderId="0" applyNumberFormat="0" applyBorder="0" applyAlignment="0">
      <protection locked="0"/>
    </xf>
    <xf numFmtId="164" fontId="108" fillId="0" borderId="28">
      <alignment/>
      <protection/>
    </xf>
    <xf numFmtId="164" fontId="0" fillId="5" borderId="8">
      <alignment/>
      <protection/>
    </xf>
    <xf numFmtId="164" fontId="0" fillId="5" borderId="8">
      <alignment/>
      <protection/>
    </xf>
    <xf numFmtId="164" fontId="0" fillId="5" borderId="0" applyNumberFormat="0" applyBorder="0" applyAlignment="0" applyProtection="0"/>
    <xf numFmtId="164" fontId="0" fillId="5" borderId="7" applyNumberFormat="0" applyAlignment="0" applyProtection="0"/>
    <xf numFmtId="164" fontId="0" fillId="5" borderId="8">
      <alignment/>
      <protection/>
    </xf>
    <xf numFmtId="164" fontId="109" fillId="0" borderId="28" applyNumberFormat="0" applyFill="0" applyAlignment="0" applyProtection="0"/>
    <xf numFmtId="164" fontId="38" fillId="0" borderId="0">
      <alignment/>
      <protection/>
    </xf>
    <xf numFmtId="164" fontId="38" fillId="0" borderId="0">
      <alignment/>
      <protection/>
    </xf>
    <xf numFmtId="164" fontId="110" fillId="4" borderId="0" applyNumberFormat="0" applyBorder="0" applyProtection="0">
      <alignment/>
    </xf>
    <xf numFmtId="164" fontId="111" fillId="37" borderId="0" applyNumberFormat="0">
      <alignment/>
      <protection/>
    </xf>
    <xf numFmtId="164" fontId="30" fillId="2" borderId="0" applyNumberFormat="0" applyBorder="0" applyAlignment="0" applyProtection="0"/>
  </cellStyleXfs>
  <cellXfs count="1013">
    <xf numFmtId="164" fontId="0" fillId="0" borderId="0" xfId="0" applyAlignment="1">
      <alignment/>
    </xf>
    <xf numFmtId="164" fontId="0" fillId="4" borderId="0" xfId="0" applyFill="1" applyAlignment="1">
      <alignment/>
    </xf>
    <xf numFmtId="164" fontId="24" fillId="4" borderId="0" xfId="0" applyFont="1" applyFill="1" applyAlignment="1">
      <alignment horizontal="left"/>
    </xf>
    <xf numFmtId="164" fontId="0" fillId="4" borderId="0" xfId="0" applyFont="1" applyFill="1" applyAlignment="1">
      <alignment/>
    </xf>
    <xf numFmtId="164" fontId="145" fillId="4" borderId="0" xfId="0" applyFont="1" applyFill="1" applyAlignment="1">
      <alignment horizontal="left"/>
    </xf>
    <xf numFmtId="164" fontId="145" fillId="4" borderId="0" xfId="0" applyFont="1" applyFill="1" applyAlignment="1">
      <alignment/>
    </xf>
    <xf numFmtId="255" fontId="90" fillId="0" borderId="0" xfId="0" applyNumberFormat="1" applyFont="1" applyFill="1" applyAlignment="1">
      <alignment horizontal="left"/>
    </xf>
    <xf numFmtId="164" fontId="0" fillId="4" borderId="0" xfId="0" applyFont="1" applyFill="1" applyAlignment="1">
      <alignment horizontal="left"/>
    </xf>
    <xf numFmtId="164" fontId="0" fillId="4" borderId="29" xfId="0" applyFont="1" applyFill="1" applyBorder="1" applyAlignment="1">
      <alignment/>
    </xf>
    <xf numFmtId="164" fontId="0" fillId="4" borderId="1" xfId="0" applyFont="1" applyFill="1" applyBorder="1" applyAlignment="1">
      <alignment/>
    </xf>
    <xf numFmtId="164" fontId="0" fillId="4" borderId="1" xfId="0" applyFont="1" applyFill="1" applyBorder="1" applyAlignment="1">
      <alignment horizontal="left"/>
    </xf>
    <xf numFmtId="164" fontId="0" fillId="4" borderId="19" xfId="0" applyFont="1" applyFill="1" applyBorder="1" applyAlignment="1">
      <alignment/>
    </xf>
    <xf numFmtId="164" fontId="0" fillId="4" borderId="27" xfId="0" applyFont="1" applyFill="1" applyBorder="1" applyAlignment="1">
      <alignment/>
    </xf>
    <xf numFmtId="164" fontId="146" fillId="23" borderId="0" xfId="0" applyFont="1" applyFill="1" applyBorder="1" applyAlignment="1">
      <alignment horizontal="left" vertical="center"/>
    </xf>
    <xf numFmtId="164" fontId="146" fillId="4" borderId="30" xfId="0" applyFont="1" applyFill="1" applyBorder="1" applyAlignment="1">
      <alignment vertical="center"/>
    </xf>
    <xf numFmtId="164" fontId="0" fillId="4" borderId="0" xfId="0" applyFont="1" applyFill="1" applyBorder="1" applyAlignment="1">
      <alignment/>
    </xf>
    <xf numFmtId="164" fontId="146" fillId="4" borderId="0" xfId="0" applyFont="1" applyFill="1" applyBorder="1" applyAlignment="1">
      <alignment horizontal="left" vertical="center"/>
    </xf>
    <xf numFmtId="164" fontId="147" fillId="4" borderId="0" xfId="0" applyFont="1" applyFill="1" applyBorder="1" applyAlignment="1">
      <alignment horizontal="left"/>
    </xf>
    <xf numFmtId="164" fontId="0" fillId="4" borderId="0" xfId="0" applyFont="1" applyFill="1" applyBorder="1" applyAlignment="1">
      <alignment horizontal="left"/>
    </xf>
    <xf numFmtId="164" fontId="145" fillId="4" borderId="0" xfId="0" applyFont="1" applyFill="1" applyBorder="1" applyAlignment="1">
      <alignment horizontal="left"/>
    </xf>
    <xf numFmtId="164" fontId="0" fillId="4" borderId="30" xfId="0" applyFont="1" applyFill="1" applyBorder="1" applyAlignment="1">
      <alignment/>
    </xf>
    <xf numFmtId="164" fontId="0" fillId="4" borderId="0" xfId="0" applyFont="1" applyFill="1" applyAlignment="1">
      <alignment vertical="center"/>
    </xf>
    <xf numFmtId="164" fontId="0" fillId="4" borderId="27" xfId="0" applyFont="1" applyFill="1" applyBorder="1" applyAlignment="1">
      <alignment vertical="center"/>
    </xf>
    <xf numFmtId="164" fontId="29" fillId="4" borderId="0" xfId="0" applyFont="1" applyFill="1" applyBorder="1" applyAlignment="1">
      <alignment vertical="center"/>
    </xf>
    <xf numFmtId="164" fontId="0" fillId="5" borderId="0" xfId="20" applyNumberFormat="1" applyFont="1" applyFill="1" applyBorder="1" applyAlignment="1" applyProtection="1">
      <alignment horizontal="left" vertical="center"/>
      <protection/>
    </xf>
    <xf numFmtId="164" fontId="0" fillId="4" borderId="0" xfId="0" applyFont="1" applyFill="1" applyBorder="1" applyAlignment="1">
      <alignment vertical="center"/>
    </xf>
    <xf numFmtId="164" fontId="0" fillId="5" borderId="0" xfId="20" applyNumberFormat="1" applyFont="1" applyFill="1" applyBorder="1" applyAlignment="1" applyProtection="1">
      <alignment vertical="center"/>
      <protection/>
    </xf>
    <xf numFmtId="164" fontId="0" fillId="4" borderId="30" xfId="0" applyFont="1" applyFill="1" applyBorder="1" applyAlignment="1">
      <alignment vertical="center"/>
    </xf>
    <xf numFmtId="164" fontId="0" fillId="4" borderId="0" xfId="20" applyNumberFormat="1" applyFont="1" applyFill="1" applyBorder="1" applyAlignment="1" applyProtection="1">
      <alignment horizontal="left" vertical="center"/>
      <protection/>
    </xf>
    <xf numFmtId="164" fontId="0" fillId="4" borderId="0" xfId="20" applyNumberFormat="1" applyFont="1" applyFill="1" applyBorder="1" applyAlignment="1" applyProtection="1">
      <alignment vertical="center"/>
      <protection/>
    </xf>
    <xf numFmtId="164" fontId="149" fillId="4" borderId="0" xfId="0" applyFont="1" applyFill="1" applyAlignment="1">
      <alignment vertical="center"/>
    </xf>
    <xf numFmtId="164" fontId="149" fillId="4" borderId="27" xfId="0" applyFont="1" applyFill="1" applyBorder="1" applyAlignment="1">
      <alignment vertical="center"/>
    </xf>
    <xf numFmtId="164" fontId="149" fillId="4" borderId="0" xfId="0" applyFont="1" applyFill="1" applyBorder="1" applyAlignment="1">
      <alignment vertical="center"/>
    </xf>
    <xf numFmtId="164" fontId="149" fillId="4" borderId="30" xfId="0" applyFont="1" applyFill="1" applyBorder="1" applyAlignment="1">
      <alignment vertical="center"/>
    </xf>
    <xf numFmtId="164" fontId="149" fillId="4" borderId="0" xfId="0" applyFont="1" applyFill="1" applyAlignment="1">
      <alignment/>
    </xf>
    <xf numFmtId="164" fontId="149" fillId="4" borderId="27" xfId="0" applyFont="1" applyFill="1" applyBorder="1" applyAlignment="1">
      <alignment/>
    </xf>
    <xf numFmtId="164" fontId="150" fillId="4" borderId="0" xfId="0" applyFont="1" applyFill="1" applyBorder="1" applyAlignment="1">
      <alignment horizontal="left"/>
    </xf>
    <xf numFmtId="164" fontId="149" fillId="4" borderId="30" xfId="0" applyFont="1" applyFill="1" applyBorder="1" applyAlignment="1">
      <alignment/>
    </xf>
    <xf numFmtId="164" fontId="0" fillId="0" borderId="30" xfId="0" applyBorder="1" applyAlignment="1">
      <alignment/>
    </xf>
    <xf numFmtId="164" fontId="0" fillId="0" borderId="0" xfId="0" applyBorder="1" applyAlignment="1">
      <alignment/>
    </xf>
    <xf numFmtId="164" fontId="0" fillId="11" borderId="0" xfId="0" applyFill="1" applyBorder="1" applyAlignment="1">
      <alignment/>
    </xf>
    <xf numFmtId="164" fontId="0" fillId="11" borderId="0" xfId="20" applyNumberFormat="1" applyFont="1" applyFill="1" applyBorder="1" applyAlignment="1" applyProtection="1">
      <alignment/>
      <protection/>
    </xf>
    <xf numFmtId="164" fontId="0" fillId="0" borderId="7" xfId="0" applyBorder="1" applyAlignment="1">
      <alignment/>
    </xf>
    <xf numFmtId="164" fontId="0" fillId="0" borderId="31" xfId="0" applyBorder="1" applyAlignment="1">
      <alignment/>
    </xf>
    <xf numFmtId="164" fontId="152" fillId="4" borderId="0" xfId="0" applyFont="1" applyFill="1" applyAlignment="1">
      <alignment vertical="center"/>
    </xf>
    <xf numFmtId="164" fontId="0" fillId="4" borderId="0" xfId="0" applyFont="1" applyFill="1" applyAlignment="1">
      <alignment horizontal="center" vertical="center"/>
    </xf>
    <xf numFmtId="164" fontId="0" fillId="4" borderId="0" xfId="0" applyFill="1" applyBorder="1" applyAlignment="1">
      <alignment vertical="center"/>
    </xf>
    <xf numFmtId="164" fontId="0" fillId="4" borderId="0" xfId="0" applyFill="1" applyAlignment="1">
      <alignment vertical="center"/>
    </xf>
    <xf numFmtId="164" fontId="0" fillId="4" borderId="0" xfId="0" applyFill="1" applyAlignment="1">
      <alignment vertical="center" wrapText="1"/>
    </xf>
    <xf numFmtId="164" fontId="0" fillId="4" borderId="0" xfId="0" applyFont="1" applyFill="1" applyAlignment="1">
      <alignment horizontal="center" vertical="center" wrapText="1"/>
    </xf>
    <xf numFmtId="164" fontId="0" fillId="4" borderId="0" xfId="0" applyFill="1" applyBorder="1" applyAlignment="1">
      <alignment vertical="center" wrapText="1"/>
    </xf>
    <xf numFmtId="164" fontId="0" fillId="4" borderId="0" xfId="0" applyFill="1" applyAlignment="1">
      <alignment wrapText="1"/>
    </xf>
    <xf numFmtId="164" fontId="0" fillId="0" borderId="0" xfId="0" applyFont="1" applyFill="1" applyBorder="1" applyAlignment="1">
      <alignment horizontal="center" vertical="center" wrapText="1"/>
    </xf>
    <xf numFmtId="164" fontId="0" fillId="4" borderId="0" xfId="0" applyFont="1" applyFill="1" applyBorder="1" applyAlignment="1">
      <alignment vertical="center" wrapText="1"/>
    </xf>
    <xf numFmtId="164" fontId="0" fillId="0" borderId="0" xfId="0" applyFont="1" applyFill="1" applyBorder="1" applyAlignment="1">
      <alignment vertical="center" wrapText="1"/>
    </xf>
    <xf numFmtId="164" fontId="145" fillId="4" borderId="0" xfId="0" applyFont="1" applyFill="1" applyAlignment="1">
      <alignment horizontal="left" vertical="center" wrapText="1"/>
    </xf>
    <xf numFmtId="164" fontId="0" fillId="5" borderId="32" xfId="0" applyFont="1" applyFill="1" applyBorder="1" applyAlignment="1">
      <alignment horizontal="center" vertical="center" wrapText="1"/>
    </xf>
    <xf numFmtId="164" fontId="0" fillId="5" borderId="32" xfId="0" applyFont="1" applyFill="1" applyBorder="1" applyAlignment="1">
      <alignment vertical="center" wrapText="1"/>
    </xf>
    <xf numFmtId="164" fontId="0" fillId="0" borderId="1" xfId="0" applyFont="1" applyFill="1" applyBorder="1" applyAlignment="1">
      <alignment horizontal="center" vertical="center" wrapText="1"/>
    </xf>
    <xf numFmtId="164" fontId="0" fillId="0" borderId="1" xfId="0" applyFont="1" applyFill="1" applyBorder="1" applyAlignment="1">
      <alignment vertical="center" wrapText="1"/>
    </xf>
    <xf numFmtId="164" fontId="0" fillId="4" borderId="1" xfId="0" applyFont="1" applyFill="1" applyBorder="1" applyAlignment="1">
      <alignment vertical="center" wrapText="1"/>
    </xf>
    <xf numFmtId="164" fontId="0" fillId="5" borderId="0" xfId="0" applyFont="1" applyFill="1" applyBorder="1" applyAlignment="1">
      <alignment horizontal="center" vertical="center" wrapText="1"/>
    </xf>
    <xf numFmtId="164" fontId="0" fillId="5" borderId="0" xfId="0" applyFont="1" applyFill="1" applyBorder="1" applyAlignment="1">
      <alignment vertical="center" wrapText="1"/>
    </xf>
    <xf numFmtId="164" fontId="0" fillId="5" borderId="0" xfId="0" applyNumberFormat="1" applyFont="1" applyFill="1" applyBorder="1" applyAlignment="1">
      <alignment vertical="center" wrapText="1"/>
    </xf>
    <xf numFmtId="164" fontId="0" fillId="4" borderId="0" xfId="0" applyNumberFormat="1" applyFont="1" applyFill="1" applyBorder="1" applyAlignment="1">
      <alignment vertical="center" wrapText="1"/>
    </xf>
    <xf numFmtId="164" fontId="0" fillId="0" borderId="2" xfId="0" applyFont="1" applyFill="1" applyBorder="1" applyAlignment="1">
      <alignment horizontal="center" vertical="center" wrapText="1"/>
    </xf>
    <xf numFmtId="164" fontId="0" fillId="0" borderId="2" xfId="0" applyFont="1" applyFill="1" applyBorder="1" applyAlignment="1">
      <alignment vertical="center" wrapText="1"/>
    </xf>
    <xf numFmtId="164" fontId="0" fillId="4" borderId="2" xfId="0" applyFont="1" applyFill="1" applyBorder="1" applyAlignment="1">
      <alignment vertical="center" wrapText="1"/>
    </xf>
    <xf numFmtId="164" fontId="0" fillId="0" borderId="0" xfId="0" applyFont="1" applyFill="1" applyBorder="1" applyAlignment="1">
      <alignment horizontal="left" vertical="center" wrapText="1"/>
    </xf>
    <xf numFmtId="164" fontId="0" fillId="5" borderId="1" xfId="0" applyFont="1" applyFill="1" applyBorder="1" applyAlignment="1">
      <alignment horizontal="center" vertical="center" wrapText="1"/>
    </xf>
    <xf numFmtId="164" fontId="0" fillId="5" borderId="1" xfId="0" applyFont="1" applyFill="1" applyBorder="1" applyAlignment="1">
      <alignment vertical="center" wrapText="1"/>
    </xf>
    <xf numFmtId="164" fontId="6" fillId="4" borderId="0" xfId="0" applyFont="1" applyFill="1" applyAlignment="1">
      <alignment/>
    </xf>
    <xf numFmtId="164" fontId="145" fillId="4" borderId="0" xfId="0" applyFont="1" applyFill="1" applyAlignment="1">
      <alignment horizontal="left" vertical="center"/>
    </xf>
    <xf numFmtId="164" fontId="6" fillId="4" borderId="0" xfId="0" applyFont="1" applyFill="1" applyAlignment="1">
      <alignment wrapText="1"/>
    </xf>
    <xf numFmtId="164" fontId="0" fillId="4" borderId="0" xfId="0" applyFont="1" applyFill="1" applyBorder="1" applyAlignment="1">
      <alignment horizontal="center" vertical="center" wrapText="1"/>
    </xf>
    <xf numFmtId="164" fontId="0" fillId="5" borderId="2" xfId="0" applyFont="1" applyFill="1" applyBorder="1" applyAlignment="1">
      <alignment horizontal="center" vertical="center" wrapText="1"/>
    </xf>
    <xf numFmtId="164" fontId="0" fillId="5" borderId="2" xfId="0" applyFont="1" applyFill="1" applyBorder="1" applyAlignment="1">
      <alignment vertical="center" wrapText="1"/>
    </xf>
    <xf numFmtId="164" fontId="145" fillId="4" borderId="0" xfId="0" applyFont="1" applyFill="1" applyBorder="1" applyAlignment="1">
      <alignment horizontal="left" vertical="center"/>
    </xf>
    <xf numFmtId="164" fontId="0" fillId="0" borderId="0" xfId="0" applyFont="1" applyFill="1" applyBorder="1" applyAlignment="1">
      <alignment wrapText="1"/>
    </xf>
    <xf numFmtId="164" fontId="0" fillId="0" borderId="0" xfId="0" applyFill="1" applyBorder="1" applyAlignment="1">
      <alignment wrapText="1"/>
    </xf>
    <xf numFmtId="164" fontId="0" fillId="0" borderId="0" xfId="0" applyFont="1" applyAlignment="1">
      <alignment/>
    </xf>
    <xf numFmtId="164" fontId="0" fillId="11" borderId="0" xfId="0" applyFont="1" applyFill="1" applyBorder="1" applyAlignment="1">
      <alignment horizontal="center" vertical="center" wrapText="1"/>
    </xf>
    <xf numFmtId="164" fontId="0" fillId="11" borderId="0" xfId="0" applyFont="1" applyFill="1" applyBorder="1" applyAlignment="1">
      <alignment vertical="center" wrapText="1"/>
    </xf>
    <xf numFmtId="164" fontId="0" fillId="0" borderId="0" xfId="0" applyFont="1" applyFill="1" applyBorder="1" applyAlignment="1">
      <alignment/>
    </xf>
    <xf numFmtId="164" fontId="0" fillId="4" borderId="0" xfId="0" applyFill="1" applyAlignment="1">
      <alignment horizontal="right" vertical="center"/>
    </xf>
    <xf numFmtId="164" fontId="0" fillId="4" borderId="0" xfId="0" applyFont="1" applyFill="1" applyAlignment="1">
      <alignment horizontal="right"/>
    </xf>
    <xf numFmtId="164" fontId="153" fillId="0" borderId="0" xfId="0" applyFont="1" applyFill="1" applyBorder="1" applyAlignment="1">
      <alignment vertical="center"/>
    </xf>
    <xf numFmtId="164" fontId="154" fillId="0" borderId="0" xfId="0" applyFont="1" applyFill="1" applyBorder="1" applyAlignment="1">
      <alignment vertical="center"/>
    </xf>
    <xf numFmtId="164" fontId="155" fillId="0" borderId="0" xfId="0" applyFont="1" applyFill="1" applyBorder="1" applyAlignment="1">
      <alignment horizontal="left" vertical="center"/>
    </xf>
    <xf numFmtId="164" fontId="0" fillId="0" borderId="0" xfId="0" applyFont="1" applyFill="1" applyBorder="1" applyAlignment="1">
      <alignment horizontal="left" vertical="center"/>
    </xf>
    <xf numFmtId="164" fontId="157" fillId="4" borderId="0" xfId="0" applyFont="1" applyFill="1" applyBorder="1" applyAlignment="1">
      <alignment vertical="center"/>
    </xf>
    <xf numFmtId="164" fontId="6" fillId="4" borderId="0" xfId="0" applyFont="1" applyFill="1" applyBorder="1" applyAlignment="1">
      <alignment vertical="center"/>
    </xf>
    <xf numFmtId="164" fontId="0" fillId="4" borderId="0" xfId="0" applyFont="1" applyFill="1" applyBorder="1" applyAlignment="1">
      <alignment horizontal="left" vertical="center"/>
    </xf>
    <xf numFmtId="164" fontId="6" fillId="4" borderId="0" xfId="0" applyFont="1" applyFill="1" applyAlignment="1">
      <alignment horizontal="center"/>
    </xf>
    <xf numFmtId="164" fontId="158" fillId="4" borderId="0" xfId="0" applyFont="1" applyFill="1" applyBorder="1" applyAlignment="1">
      <alignment/>
    </xf>
    <xf numFmtId="164" fontId="0" fillId="4" borderId="0" xfId="0" applyFont="1" applyFill="1" applyAlignment="1">
      <alignment horizontal="center"/>
    </xf>
    <xf numFmtId="164" fontId="159" fillId="4" borderId="26" xfId="0" applyFont="1" applyFill="1" applyBorder="1" applyAlignment="1">
      <alignment horizontal="center" vertical="center"/>
    </xf>
    <xf numFmtId="164" fontId="159" fillId="4" borderId="0" xfId="0" applyFont="1" applyFill="1" applyBorder="1" applyAlignment="1">
      <alignment horizontal="center" vertical="center"/>
    </xf>
    <xf numFmtId="164" fontId="160" fillId="23" borderId="1" xfId="0" applyFont="1" applyFill="1" applyBorder="1" applyAlignment="1">
      <alignment horizontal="center" vertical="center"/>
    </xf>
    <xf numFmtId="164" fontId="161" fillId="4" borderId="7" xfId="0" applyFont="1" applyFill="1" applyBorder="1" applyAlignment="1">
      <alignment horizontal="center"/>
    </xf>
    <xf numFmtId="164" fontId="6" fillId="4" borderId="7" xfId="0" applyFont="1" applyFill="1" applyBorder="1" applyAlignment="1">
      <alignment horizontal="center"/>
    </xf>
    <xf numFmtId="164" fontId="161" fillId="4" borderId="33" xfId="0" applyFont="1" applyFill="1" applyBorder="1" applyAlignment="1">
      <alignment horizontal="center"/>
    </xf>
    <xf numFmtId="164" fontId="6" fillId="4" borderId="34" xfId="0" applyFont="1" applyFill="1" applyBorder="1" applyAlignment="1">
      <alignment horizontal="center"/>
    </xf>
    <xf numFmtId="164" fontId="161" fillId="4" borderId="35" xfId="0" applyFont="1" applyFill="1" applyBorder="1" applyAlignment="1">
      <alignment horizontal="center"/>
    </xf>
    <xf numFmtId="164" fontId="161" fillId="4" borderId="0" xfId="0" applyFont="1" applyFill="1" applyBorder="1" applyAlignment="1">
      <alignment horizontal="center"/>
    </xf>
    <xf numFmtId="164" fontId="6" fillId="4" borderId="0" xfId="0" applyFont="1" applyFill="1" applyBorder="1" applyAlignment="1">
      <alignment horizontal="center"/>
    </xf>
    <xf numFmtId="164" fontId="156" fillId="4" borderId="0" xfId="0" applyFont="1" applyFill="1" applyBorder="1" applyAlignment="1">
      <alignment vertical="center"/>
    </xf>
    <xf numFmtId="164" fontId="0" fillId="4" borderId="0" xfId="0" applyFont="1" applyFill="1" applyBorder="1" applyAlignment="1">
      <alignment horizontal="center"/>
    </xf>
    <xf numFmtId="303" fontId="6" fillId="4" borderId="1" xfId="0" applyNumberFormat="1" applyFont="1" applyFill="1" applyBorder="1" applyAlignment="1">
      <alignment horizontal="left" vertical="center"/>
    </xf>
    <xf numFmtId="303" fontId="6" fillId="4" borderId="1" xfId="0" applyNumberFormat="1" applyFont="1" applyFill="1" applyBorder="1" applyAlignment="1">
      <alignment horizontal="right" vertical="center"/>
    </xf>
    <xf numFmtId="169" fontId="6" fillId="4" borderId="1" xfId="0" applyNumberFormat="1" applyFont="1" applyFill="1" applyBorder="1" applyAlignment="1">
      <alignment horizontal="right" vertical="center"/>
    </xf>
    <xf numFmtId="236" fontId="6" fillId="4" borderId="1" xfId="0" applyNumberFormat="1" applyFont="1" applyFill="1" applyBorder="1" applyAlignment="1">
      <alignment horizontal="right" vertical="center"/>
    </xf>
    <xf numFmtId="236" fontId="6" fillId="4" borderId="0" xfId="0" applyNumberFormat="1" applyFont="1" applyFill="1" applyBorder="1" applyAlignment="1">
      <alignment horizontal="right" vertical="center"/>
    </xf>
    <xf numFmtId="236" fontId="0" fillId="4" borderId="1" xfId="0" applyNumberFormat="1" applyFont="1" applyFill="1" applyBorder="1" applyAlignment="1">
      <alignment horizontal="center" vertical="center"/>
    </xf>
    <xf numFmtId="304" fontId="161" fillId="4" borderId="1" xfId="0" applyNumberFormat="1" applyFont="1" applyFill="1" applyBorder="1" applyAlignment="1">
      <alignment horizontal="right" vertical="center"/>
    </xf>
    <xf numFmtId="304" fontId="6" fillId="4" borderId="1" xfId="0" applyNumberFormat="1" applyFont="1" applyFill="1" applyBorder="1" applyAlignment="1">
      <alignment horizontal="right" vertical="center"/>
    </xf>
    <xf numFmtId="304" fontId="161" fillId="4" borderId="36" xfId="0" applyNumberFormat="1" applyFont="1" applyFill="1" applyBorder="1" applyAlignment="1">
      <alignment horizontal="right" vertical="center"/>
    </xf>
    <xf numFmtId="304" fontId="6" fillId="4" borderId="37" xfId="0" applyNumberFormat="1" applyFont="1" applyFill="1" applyBorder="1" applyAlignment="1">
      <alignment horizontal="right" vertical="center"/>
    </xf>
    <xf numFmtId="304" fontId="161" fillId="4" borderId="29" xfId="0" applyNumberFormat="1" applyFont="1" applyFill="1" applyBorder="1" applyAlignment="1">
      <alignment horizontal="right" vertical="center"/>
    </xf>
    <xf numFmtId="164" fontId="6" fillId="0" borderId="0" xfId="0" applyFont="1" applyFill="1" applyBorder="1" applyAlignment="1">
      <alignment vertical="center"/>
    </xf>
    <xf numFmtId="164" fontId="6" fillId="4" borderId="0" xfId="0" applyFont="1" applyFill="1" applyAlignment="1">
      <alignment vertical="center"/>
    </xf>
    <xf numFmtId="164" fontId="0" fillId="5" borderId="38" xfId="0" applyFont="1" applyFill="1" applyBorder="1" applyAlignment="1">
      <alignment horizontal="left" vertical="center"/>
    </xf>
    <xf numFmtId="164" fontId="6" fillId="5" borderId="0" xfId="0" applyFont="1" applyFill="1" applyBorder="1" applyAlignment="1">
      <alignment horizontal="left" vertical="center"/>
    </xf>
    <xf numFmtId="164" fontId="162" fillId="5" borderId="0" xfId="0" applyFont="1" applyFill="1" applyBorder="1" applyAlignment="1">
      <alignment horizontal="left" vertical="center"/>
    </xf>
    <xf numFmtId="164" fontId="6" fillId="5" borderId="0" xfId="0" applyFont="1" applyFill="1" applyBorder="1" applyAlignment="1">
      <alignment vertical="center"/>
    </xf>
    <xf numFmtId="169" fontId="161" fillId="5" borderId="0" xfId="0" applyNumberFormat="1" applyFont="1" applyFill="1" applyBorder="1" applyAlignment="1">
      <alignment horizontal="right" vertical="center"/>
    </xf>
    <xf numFmtId="169" fontId="161" fillId="4" borderId="0" xfId="0" applyNumberFormat="1" applyFont="1" applyFill="1" applyBorder="1" applyAlignment="1">
      <alignment horizontal="right" vertical="center"/>
    </xf>
    <xf numFmtId="169" fontId="0" fillId="5" borderId="0" xfId="0" applyNumberFormat="1" applyFont="1" applyFill="1" applyBorder="1" applyAlignment="1">
      <alignment horizontal="center" vertical="center"/>
    </xf>
    <xf numFmtId="304" fontId="158" fillId="5" borderId="0" xfId="0" applyNumberFormat="1" applyFont="1" applyFill="1" applyBorder="1" applyAlignment="1">
      <alignment horizontal="right" vertical="center"/>
    </xf>
    <xf numFmtId="304" fontId="0" fillId="5" borderId="0" xfId="0" applyNumberFormat="1" applyFont="1" applyFill="1" applyBorder="1" applyAlignment="1">
      <alignment horizontal="right" vertical="center"/>
    </xf>
    <xf numFmtId="304" fontId="158" fillId="5" borderId="0" xfId="19" applyNumberFormat="1" applyFont="1" applyFill="1" applyBorder="1" applyAlignment="1" applyProtection="1">
      <alignment horizontal="right" vertical="center"/>
      <protection/>
    </xf>
    <xf numFmtId="304" fontId="0" fillId="5" borderId="0" xfId="19" applyNumberFormat="1" applyFont="1" applyFill="1" applyBorder="1" applyAlignment="1" applyProtection="1">
      <alignment horizontal="right" vertical="center"/>
      <protection/>
    </xf>
    <xf numFmtId="304" fontId="158" fillId="5" borderId="39" xfId="19" applyNumberFormat="1" applyFont="1" applyFill="1" applyBorder="1" applyAlignment="1" applyProtection="1">
      <alignment horizontal="right" vertical="center"/>
      <protection/>
    </xf>
    <xf numFmtId="304" fontId="0" fillId="5" borderId="40" xfId="0" applyNumberFormat="1" applyFont="1" applyFill="1" applyBorder="1" applyAlignment="1">
      <alignment horizontal="right" vertical="center"/>
    </xf>
    <xf numFmtId="304" fontId="158" fillId="5" borderId="27" xfId="19" applyNumberFormat="1" applyFont="1" applyFill="1" applyBorder="1" applyAlignment="1" applyProtection="1">
      <alignment horizontal="right" vertical="center"/>
      <protection/>
    </xf>
    <xf numFmtId="164" fontId="9" fillId="4" borderId="0" xfId="0" applyFont="1" applyFill="1" applyBorder="1" applyAlignment="1">
      <alignment horizontal="left" vertical="center"/>
    </xf>
    <xf numFmtId="169" fontId="0" fillId="4" borderId="0" xfId="0" applyNumberFormat="1" applyFont="1" applyFill="1" applyBorder="1" applyAlignment="1">
      <alignment horizontal="center" vertical="center"/>
    </xf>
    <xf numFmtId="304" fontId="158" fillId="4" borderId="0" xfId="0" applyNumberFormat="1" applyFont="1" applyFill="1" applyBorder="1" applyAlignment="1">
      <alignment horizontal="right" vertical="center"/>
    </xf>
    <xf numFmtId="304" fontId="0" fillId="4" borderId="0" xfId="0" applyNumberFormat="1" applyFont="1" applyFill="1" applyBorder="1" applyAlignment="1">
      <alignment horizontal="right" vertical="center"/>
    </xf>
    <xf numFmtId="304" fontId="158" fillId="4" borderId="0" xfId="19" applyNumberFormat="1" applyFont="1" applyFill="1" applyBorder="1" applyAlignment="1" applyProtection="1">
      <alignment horizontal="right" vertical="center"/>
      <protection/>
    </xf>
    <xf numFmtId="304" fontId="0" fillId="4" borderId="0" xfId="19" applyNumberFormat="1" applyFont="1" applyFill="1" applyBorder="1" applyAlignment="1" applyProtection="1">
      <alignment horizontal="right" vertical="center"/>
      <protection/>
    </xf>
    <xf numFmtId="304" fontId="158" fillId="4" borderId="39" xfId="19" applyNumberFormat="1" applyFont="1" applyFill="1" applyBorder="1" applyAlignment="1" applyProtection="1">
      <alignment horizontal="right" vertical="center"/>
      <protection/>
    </xf>
    <xf numFmtId="304" fontId="0" fillId="4" borderId="40" xfId="0" applyNumberFormat="1" applyFont="1" applyFill="1" applyBorder="1" applyAlignment="1">
      <alignment horizontal="right" vertical="center"/>
    </xf>
    <xf numFmtId="304" fontId="158" fillId="4" borderId="27" xfId="19" applyNumberFormat="1" applyFont="1" applyFill="1" applyBorder="1" applyAlignment="1" applyProtection="1">
      <alignment horizontal="right" vertical="center"/>
      <protection/>
    </xf>
    <xf numFmtId="164" fontId="0" fillId="0" borderId="0" xfId="0" applyFont="1" applyFill="1" applyBorder="1" applyAlignment="1">
      <alignment vertical="center"/>
    </xf>
    <xf numFmtId="164" fontId="161" fillId="5" borderId="0" xfId="0" applyFont="1" applyFill="1" applyBorder="1" applyAlignment="1">
      <alignment/>
    </xf>
    <xf numFmtId="164" fontId="161" fillId="4" borderId="0" xfId="0" applyFont="1" applyFill="1" applyBorder="1" applyAlignment="1">
      <alignment/>
    </xf>
    <xf numFmtId="164" fontId="0" fillId="5" borderId="0" xfId="0" applyFont="1" applyFill="1" applyBorder="1" applyAlignment="1">
      <alignment horizontal="center"/>
    </xf>
    <xf numFmtId="304" fontId="161" fillId="5" borderId="0" xfId="0" applyNumberFormat="1" applyFont="1" applyFill="1" applyBorder="1" applyAlignment="1">
      <alignment horizontal="right"/>
    </xf>
    <xf numFmtId="304" fontId="6" fillId="5" borderId="0" xfId="0" applyNumberFormat="1" applyFont="1" applyFill="1" applyBorder="1" applyAlignment="1">
      <alignment horizontal="right"/>
    </xf>
    <xf numFmtId="304" fontId="161" fillId="5" borderId="39" xfId="0" applyNumberFormat="1" applyFont="1" applyFill="1" applyBorder="1" applyAlignment="1">
      <alignment horizontal="right"/>
    </xf>
    <xf numFmtId="304" fontId="6" fillId="5" borderId="40" xfId="0" applyNumberFormat="1" applyFont="1" applyFill="1" applyBorder="1" applyAlignment="1">
      <alignment horizontal="right"/>
    </xf>
    <xf numFmtId="304" fontId="161" fillId="5" borderId="27" xfId="0" applyNumberFormat="1" applyFont="1" applyFill="1" applyBorder="1" applyAlignment="1">
      <alignment horizontal="right"/>
    </xf>
    <xf numFmtId="164" fontId="6" fillId="0" borderId="0" xfId="0" applyFont="1" applyFill="1" applyBorder="1" applyAlignment="1">
      <alignment/>
    </xf>
    <xf numFmtId="169" fontId="158" fillId="0" borderId="0" xfId="0" applyNumberFormat="1" applyFont="1" applyFill="1" applyBorder="1" applyAlignment="1">
      <alignment horizontal="right" vertical="center"/>
    </xf>
    <xf numFmtId="169" fontId="158" fillId="4" borderId="0" xfId="0" applyNumberFormat="1" applyFont="1" applyFill="1" applyBorder="1" applyAlignment="1">
      <alignment horizontal="right" vertical="center"/>
    </xf>
    <xf numFmtId="169" fontId="0" fillId="0" borderId="0" xfId="0" applyNumberFormat="1" applyFont="1" applyFill="1" applyBorder="1" applyAlignment="1">
      <alignment horizontal="center" vertical="center"/>
    </xf>
    <xf numFmtId="304" fontId="158" fillId="0" borderId="0" xfId="0" applyNumberFormat="1" applyFont="1" applyFill="1" applyBorder="1" applyAlignment="1">
      <alignment horizontal="right" vertical="center"/>
    </xf>
    <xf numFmtId="304" fontId="0" fillId="0" borderId="0" xfId="0" applyNumberFormat="1" applyFont="1" applyFill="1" applyBorder="1" applyAlignment="1">
      <alignment horizontal="right" vertical="center"/>
    </xf>
    <xf numFmtId="304" fontId="158" fillId="0" borderId="0" xfId="19" applyNumberFormat="1" applyFont="1" applyFill="1" applyBorder="1" applyAlignment="1" applyProtection="1">
      <alignment horizontal="right" vertical="center"/>
      <protection/>
    </xf>
    <xf numFmtId="304" fontId="0" fillId="0" borderId="0" xfId="19" applyNumberFormat="1" applyFont="1" applyFill="1" applyBorder="1" applyAlignment="1" applyProtection="1">
      <alignment horizontal="right" vertical="center"/>
      <protection/>
    </xf>
    <xf numFmtId="304" fontId="158" fillId="0" borderId="39" xfId="0" applyNumberFormat="1" applyFont="1" applyFill="1" applyBorder="1" applyAlignment="1">
      <alignment horizontal="right" vertical="center"/>
    </xf>
    <xf numFmtId="304" fontId="0" fillId="0" borderId="40" xfId="0" applyNumberFormat="1" applyFont="1" applyFill="1" applyBorder="1" applyAlignment="1">
      <alignment horizontal="right" vertical="center"/>
    </xf>
    <xf numFmtId="304" fontId="158" fillId="0" borderId="27" xfId="19" applyNumberFormat="1" applyFont="1" applyFill="1" applyBorder="1" applyAlignment="1" applyProtection="1">
      <alignment horizontal="right" vertical="center"/>
      <protection/>
    </xf>
    <xf numFmtId="164" fontId="0" fillId="5" borderId="0" xfId="0" applyFont="1" applyFill="1" applyBorder="1" applyAlignment="1">
      <alignment horizontal="left" vertical="center"/>
    </xf>
    <xf numFmtId="164" fontId="0" fillId="5" borderId="0" xfId="0" applyFont="1" applyFill="1" applyBorder="1" applyAlignment="1">
      <alignment vertical="center"/>
    </xf>
    <xf numFmtId="169" fontId="158" fillId="5" borderId="0" xfId="0" applyNumberFormat="1" applyFont="1" applyFill="1" applyBorder="1" applyAlignment="1">
      <alignment horizontal="right" vertical="center"/>
    </xf>
    <xf numFmtId="304" fontId="158" fillId="5" borderId="39" xfId="0" applyNumberFormat="1" applyFont="1" applyFill="1" applyBorder="1" applyAlignment="1">
      <alignment horizontal="right" vertical="center"/>
    </xf>
    <xf numFmtId="304" fontId="158" fillId="4" borderId="39" xfId="0" applyNumberFormat="1" applyFont="1" applyFill="1" applyBorder="1" applyAlignment="1">
      <alignment horizontal="right" vertical="center"/>
    </xf>
    <xf numFmtId="303" fontId="6" fillId="0" borderId="0" xfId="0" applyNumberFormat="1" applyFont="1" applyFill="1" applyBorder="1" applyAlignment="1">
      <alignment horizontal="left" vertical="center"/>
    </xf>
    <xf numFmtId="164" fontId="6" fillId="0" borderId="0" xfId="0" applyFont="1" applyFill="1" applyBorder="1" applyAlignment="1">
      <alignment horizontal="left" vertical="center"/>
    </xf>
    <xf numFmtId="164" fontId="162" fillId="0" borderId="0" xfId="0" applyFont="1" applyFill="1" applyBorder="1" applyAlignment="1">
      <alignment horizontal="left" vertical="center"/>
    </xf>
    <xf numFmtId="169" fontId="161" fillId="0" borderId="0" xfId="0" applyNumberFormat="1" applyFont="1" applyFill="1" applyBorder="1" applyAlignment="1">
      <alignment horizontal="right" vertical="center"/>
    </xf>
    <xf numFmtId="304" fontId="161" fillId="0" borderId="0" xfId="0" applyNumberFormat="1" applyFont="1" applyFill="1" applyBorder="1" applyAlignment="1">
      <alignment horizontal="right" vertical="center"/>
    </xf>
    <xf numFmtId="304" fontId="6" fillId="0" borderId="0" xfId="0" applyNumberFormat="1" applyFont="1" applyFill="1" applyBorder="1" applyAlignment="1">
      <alignment horizontal="right" vertical="center"/>
    </xf>
    <xf numFmtId="304" fontId="161" fillId="0" borderId="0" xfId="19" applyNumberFormat="1" applyFont="1" applyFill="1" applyBorder="1" applyAlignment="1" applyProtection="1">
      <alignment horizontal="right" vertical="center"/>
      <protection/>
    </xf>
    <xf numFmtId="304" fontId="6" fillId="0" borderId="0" xfId="19" applyNumberFormat="1" applyFont="1" applyFill="1" applyBorder="1" applyAlignment="1" applyProtection="1">
      <alignment horizontal="right" vertical="center"/>
      <protection/>
    </xf>
    <xf numFmtId="304" fontId="161" fillId="0" borderId="39" xfId="0" applyNumberFormat="1" applyFont="1" applyFill="1" applyBorder="1" applyAlignment="1">
      <alignment horizontal="right" vertical="center"/>
    </xf>
    <xf numFmtId="304" fontId="6" fillId="0" borderId="40" xfId="0" applyNumberFormat="1" applyFont="1" applyFill="1" applyBorder="1" applyAlignment="1">
      <alignment horizontal="right" vertical="center"/>
    </xf>
    <xf numFmtId="304" fontId="161" fillId="0" borderId="27" xfId="19" applyNumberFormat="1" applyFont="1" applyFill="1" applyBorder="1" applyAlignment="1" applyProtection="1">
      <alignment horizontal="right" vertical="center"/>
      <protection/>
    </xf>
    <xf numFmtId="164" fontId="9" fillId="0" borderId="0" xfId="0" applyFont="1" applyFill="1" applyBorder="1" applyAlignment="1">
      <alignment horizontal="left" vertical="center"/>
    </xf>
    <xf numFmtId="247" fontId="163" fillId="0" borderId="0" xfId="19" applyNumberFormat="1" applyFont="1" applyFill="1" applyBorder="1" applyAlignment="1" applyProtection="1">
      <alignment horizontal="right" vertical="center"/>
      <protection/>
    </xf>
    <xf numFmtId="247" fontId="9" fillId="0" borderId="0" xfId="19" applyNumberFormat="1" applyFont="1" applyFill="1" applyBorder="1" applyAlignment="1" applyProtection="1">
      <alignment horizontal="right" vertical="center"/>
      <protection/>
    </xf>
    <xf numFmtId="247" fontId="163" fillId="0" borderId="39" xfId="19" applyNumberFormat="1" applyFont="1" applyFill="1" applyBorder="1" applyAlignment="1" applyProtection="1">
      <alignment horizontal="right" vertical="center"/>
      <protection/>
    </xf>
    <xf numFmtId="247" fontId="9" fillId="0" borderId="40" xfId="19" applyNumberFormat="1" applyFont="1" applyFill="1" applyBorder="1" applyAlignment="1" applyProtection="1">
      <alignment horizontal="right" vertical="center"/>
      <protection/>
    </xf>
    <xf numFmtId="247" fontId="163" fillId="0" borderId="27" xfId="19" applyNumberFormat="1" applyFont="1" applyFill="1" applyBorder="1" applyAlignment="1" applyProtection="1">
      <alignment horizontal="right" vertical="center"/>
      <protection/>
    </xf>
    <xf numFmtId="164" fontId="9" fillId="5" borderId="0" xfId="0" applyFont="1" applyFill="1" applyBorder="1" applyAlignment="1">
      <alignment horizontal="left" vertical="center"/>
    </xf>
    <xf numFmtId="303" fontId="6" fillId="0" borderId="0" xfId="0" applyNumberFormat="1" applyFont="1" applyFill="1" applyBorder="1" applyAlignment="1">
      <alignment horizontal="right" vertical="center"/>
    </xf>
    <xf numFmtId="169" fontId="0" fillId="0" borderId="0" xfId="0" applyNumberFormat="1" applyFont="1" applyFill="1" applyBorder="1" applyAlignment="1">
      <alignment horizontal="right" vertical="center"/>
    </xf>
    <xf numFmtId="236" fontId="6" fillId="0" borderId="0" xfId="0" applyNumberFormat="1" applyFont="1" applyFill="1" applyBorder="1" applyAlignment="1">
      <alignment horizontal="right" vertical="center"/>
    </xf>
    <xf numFmtId="236" fontId="0" fillId="0" borderId="0" xfId="0" applyNumberFormat="1" applyFont="1" applyFill="1" applyBorder="1" applyAlignment="1">
      <alignment horizontal="center" vertical="center"/>
    </xf>
    <xf numFmtId="304" fontId="158" fillId="0" borderId="27" xfId="0" applyNumberFormat="1" applyFont="1" applyFill="1" applyBorder="1" applyAlignment="1">
      <alignment horizontal="right" vertical="center"/>
    </xf>
    <xf numFmtId="303" fontId="6" fillId="5" borderId="0" xfId="0" applyNumberFormat="1" applyFont="1" applyFill="1" applyBorder="1" applyAlignment="1">
      <alignment vertical="center"/>
    </xf>
    <xf numFmtId="169" fontId="6" fillId="5" borderId="0" xfId="0" applyNumberFormat="1" applyFont="1" applyFill="1" applyBorder="1" applyAlignment="1">
      <alignment horizontal="center" vertical="center"/>
    </xf>
    <xf numFmtId="236" fontId="6" fillId="5" borderId="0" xfId="0" applyNumberFormat="1" applyFont="1" applyFill="1" applyBorder="1" applyAlignment="1">
      <alignment horizontal="right" vertical="center"/>
    </xf>
    <xf numFmtId="236" fontId="0" fillId="5" borderId="0" xfId="0" applyNumberFormat="1" applyFont="1" applyFill="1" applyBorder="1" applyAlignment="1">
      <alignment horizontal="center" vertical="center"/>
    </xf>
    <xf numFmtId="304" fontId="158" fillId="5" borderId="27" xfId="0" applyNumberFormat="1" applyFont="1" applyFill="1" applyBorder="1" applyAlignment="1">
      <alignment horizontal="right" vertical="center"/>
    </xf>
    <xf numFmtId="164" fontId="158" fillId="0" borderId="0" xfId="0" applyFont="1" applyFill="1" applyBorder="1" applyAlignment="1">
      <alignment/>
    </xf>
    <xf numFmtId="164" fontId="0" fillId="0" borderId="0" xfId="0" applyFont="1" applyFill="1" applyBorder="1" applyAlignment="1">
      <alignment horizontal="center"/>
    </xf>
    <xf numFmtId="304" fontId="158" fillId="0" borderId="0" xfId="0" applyNumberFormat="1" applyFont="1" applyFill="1" applyBorder="1" applyAlignment="1">
      <alignment horizontal="right"/>
    </xf>
    <xf numFmtId="304" fontId="0" fillId="0" borderId="0" xfId="0" applyNumberFormat="1" applyFont="1" applyFill="1" applyBorder="1" applyAlignment="1">
      <alignment horizontal="right"/>
    </xf>
    <xf numFmtId="304" fontId="158" fillId="0" borderId="39" xfId="0" applyNumberFormat="1" applyFont="1" applyFill="1" applyBorder="1" applyAlignment="1">
      <alignment horizontal="right"/>
    </xf>
    <xf numFmtId="304" fontId="158" fillId="0" borderId="27" xfId="0" applyNumberFormat="1" applyFont="1" applyFill="1" applyBorder="1" applyAlignment="1">
      <alignment horizontal="right"/>
    </xf>
    <xf numFmtId="164" fontId="158" fillId="5" borderId="0" xfId="0" applyFont="1" applyFill="1" applyBorder="1" applyAlignment="1">
      <alignment/>
    </xf>
    <xf numFmtId="304" fontId="158" fillId="5" borderId="0" xfId="0" applyNumberFormat="1" applyFont="1" applyFill="1" applyBorder="1" applyAlignment="1">
      <alignment horizontal="right"/>
    </xf>
    <xf numFmtId="304" fontId="0" fillId="5" borderId="0" xfId="0" applyNumberFormat="1" applyFont="1" applyFill="1" applyBorder="1" applyAlignment="1">
      <alignment horizontal="right"/>
    </xf>
    <xf numFmtId="304" fontId="158" fillId="5" borderId="39" xfId="0" applyNumberFormat="1" applyFont="1" applyFill="1" applyBorder="1" applyAlignment="1">
      <alignment horizontal="right"/>
    </xf>
    <xf numFmtId="304" fontId="158" fillId="5" borderId="27" xfId="0" applyNumberFormat="1" applyFont="1" applyFill="1" applyBorder="1" applyAlignment="1">
      <alignment horizontal="right"/>
    </xf>
    <xf numFmtId="169" fontId="6" fillId="0" borderId="0" xfId="0" applyNumberFormat="1" applyFont="1" applyFill="1" applyBorder="1" applyAlignment="1">
      <alignment horizontal="right" vertical="center"/>
    </xf>
    <xf numFmtId="304" fontId="161" fillId="0" borderId="27" xfId="0" applyNumberFormat="1" applyFont="1" applyFill="1" applyBorder="1" applyAlignment="1">
      <alignment horizontal="right" vertical="center"/>
    </xf>
    <xf numFmtId="303" fontId="6" fillId="0" borderId="2" xfId="0" applyNumberFormat="1" applyFont="1" applyFill="1" applyBorder="1" applyAlignment="1">
      <alignment horizontal="left" vertical="center"/>
    </xf>
    <xf numFmtId="164" fontId="6" fillId="0" borderId="2" xfId="0" applyFont="1" applyFill="1" applyBorder="1" applyAlignment="1">
      <alignment horizontal="left" vertical="center"/>
    </xf>
    <xf numFmtId="164" fontId="162" fillId="0" borderId="2" xfId="0" applyFont="1" applyFill="1" applyBorder="1" applyAlignment="1">
      <alignment horizontal="left" vertical="center"/>
    </xf>
    <xf numFmtId="164" fontId="161" fillId="0" borderId="2" xfId="0" applyFont="1" applyFill="1" applyBorder="1" applyAlignment="1">
      <alignment horizontal="center"/>
    </xf>
    <xf numFmtId="164" fontId="0" fillId="0" borderId="2" xfId="0" applyFont="1" applyFill="1" applyBorder="1" applyAlignment="1">
      <alignment horizontal="center"/>
    </xf>
    <xf numFmtId="304" fontId="161" fillId="0" borderId="2" xfId="0" applyNumberFormat="1" applyFont="1" applyFill="1" applyBorder="1" applyAlignment="1">
      <alignment horizontal="right"/>
    </xf>
    <xf numFmtId="304" fontId="6" fillId="0" borderId="2" xfId="0" applyNumberFormat="1" applyFont="1" applyFill="1" applyBorder="1" applyAlignment="1">
      <alignment horizontal="right"/>
    </xf>
    <xf numFmtId="304" fontId="161" fillId="0" borderId="41" xfId="0" applyNumberFormat="1" applyFont="1" applyFill="1" applyBorder="1" applyAlignment="1">
      <alignment horizontal="right"/>
    </xf>
    <xf numFmtId="304" fontId="6" fillId="0" borderId="42" xfId="0" applyNumberFormat="1" applyFont="1" applyFill="1" applyBorder="1" applyAlignment="1">
      <alignment horizontal="right"/>
    </xf>
    <xf numFmtId="304" fontId="161" fillId="0" borderId="43" xfId="0" applyNumberFormat="1" applyFont="1" applyFill="1" applyBorder="1" applyAlignment="1">
      <alignment horizontal="right"/>
    </xf>
    <xf numFmtId="164" fontId="161" fillId="0" borderId="0" xfId="0" applyFont="1" applyFill="1" applyBorder="1" applyAlignment="1">
      <alignment horizontal="center"/>
    </xf>
    <xf numFmtId="164" fontId="158" fillId="0" borderId="0" xfId="0" applyFont="1" applyFill="1" applyBorder="1" applyAlignment="1">
      <alignment horizontal="center"/>
    </xf>
    <xf numFmtId="164" fontId="29" fillId="4" borderId="0" xfId="0" applyFont="1" applyFill="1" applyBorder="1" applyAlignment="1">
      <alignment horizontal="left" vertical="center"/>
    </xf>
    <xf numFmtId="164" fontId="158" fillId="0" borderId="0" xfId="0" applyFont="1" applyFill="1" applyBorder="1" applyAlignment="1">
      <alignment horizontal="left"/>
    </xf>
    <xf numFmtId="164" fontId="0" fillId="0" borderId="0" xfId="0" applyFont="1" applyFill="1" applyBorder="1" applyAlignment="1">
      <alignment horizontal="left"/>
    </xf>
    <xf numFmtId="236" fontId="0" fillId="0" borderId="0" xfId="0" applyNumberFormat="1" applyFont="1" applyFill="1" applyBorder="1" applyAlignment="1">
      <alignment horizontal="right" vertical="center"/>
    </xf>
    <xf numFmtId="236" fontId="158" fillId="0" borderId="0" xfId="0" applyNumberFormat="1" applyFont="1" applyFill="1" applyBorder="1" applyAlignment="1">
      <alignment horizontal="right" vertical="center"/>
    </xf>
    <xf numFmtId="303" fontId="0" fillId="5" borderId="1" xfId="0" applyNumberFormat="1" applyFont="1" applyFill="1" applyBorder="1" applyAlignment="1">
      <alignment vertical="center"/>
    </xf>
    <xf numFmtId="303" fontId="6" fillId="5" borderId="1" xfId="0" applyNumberFormat="1" applyFont="1" applyFill="1" applyBorder="1" applyAlignment="1">
      <alignment vertical="center"/>
    </xf>
    <xf numFmtId="169" fontId="6" fillId="5" borderId="1" xfId="0" applyNumberFormat="1" applyFont="1" applyFill="1" applyBorder="1" applyAlignment="1">
      <alignment horizontal="center" vertical="center"/>
    </xf>
    <xf numFmtId="236" fontId="6" fillId="5" borderId="1" xfId="0" applyNumberFormat="1" applyFont="1" applyFill="1" applyBorder="1" applyAlignment="1">
      <alignment horizontal="right" vertical="center"/>
    </xf>
    <xf numFmtId="236" fontId="6" fillId="5" borderId="1" xfId="0" applyNumberFormat="1" applyFont="1" applyFill="1" applyBorder="1" applyAlignment="1">
      <alignment horizontal="center" vertical="center"/>
    </xf>
    <xf numFmtId="304" fontId="164" fillId="5" borderId="1" xfId="0" applyNumberFormat="1" applyFont="1" applyFill="1" applyBorder="1" applyAlignment="1">
      <alignment horizontal="right" vertical="center"/>
    </xf>
    <xf numFmtId="304" fontId="23" fillId="5" borderId="1" xfId="0" applyNumberFormat="1" applyFont="1" applyFill="1" applyBorder="1" applyAlignment="1">
      <alignment horizontal="right" vertical="center"/>
    </xf>
    <xf numFmtId="304" fontId="164" fillId="5" borderId="36" xfId="0" applyNumberFormat="1" applyFont="1" applyFill="1" applyBorder="1" applyAlignment="1">
      <alignment horizontal="right" vertical="center"/>
    </xf>
    <xf numFmtId="304" fontId="164" fillId="5" borderId="29" xfId="0" applyNumberFormat="1" applyFont="1" applyFill="1" applyBorder="1" applyAlignment="1">
      <alignment horizontal="right" vertical="center"/>
    </xf>
    <xf numFmtId="164" fontId="6" fillId="0" borderId="0" xfId="0" applyFont="1" applyFill="1" applyBorder="1" applyAlignment="1">
      <alignment horizontal="center"/>
    </xf>
    <xf numFmtId="304" fontId="164" fillId="0" borderId="0" xfId="0" applyNumberFormat="1" applyFont="1" applyFill="1" applyBorder="1" applyAlignment="1">
      <alignment horizontal="right"/>
    </xf>
    <xf numFmtId="304" fontId="23" fillId="0" borderId="0" xfId="0" applyNumberFormat="1" applyFont="1" applyFill="1" applyBorder="1" applyAlignment="1">
      <alignment horizontal="right"/>
    </xf>
    <xf numFmtId="304" fontId="164" fillId="0" borderId="39" xfId="0" applyNumberFormat="1" applyFont="1" applyFill="1" applyBorder="1" applyAlignment="1">
      <alignment horizontal="right"/>
    </xf>
    <xf numFmtId="304" fontId="164" fillId="0" borderId="27" xfId="0" applyNumberFormat="1" applyFont="1" applyFill="1" applyBorder="1" applyAlignment="1">
      <alignment horizontal="right"/>
    </xf>
    <xf numFmtId="164" fontId="0" fillId="5" borderId="2" xfId="0" applyFont="1" applyFill="1" applyBorder="1" applyAlignment="1">
      <alignment vertical="center"/>
    </xf>
    <xf numFmtId="164" fontId="0" fillId="5" borderId="2" xfId="0" applyFont="1" applyFill="1" applyBorder="1" applyAlignment="1">
      <alignment horizontal="left" vertical="center"/>
    </xf>
    <xf numFmtId="164" fontId="9" fillId="5" borderId="2" xfId="0" applyFont="1" applyFill="1" applyBorder="1" applyAlignment="1">
      <alignment horizontal="left" vertical="center"/>
    </xf>
    <xf numFmtId="164" fontId="161" fillId="5" borderId="2" xfId="0" applyFont="1" applyFill="1" applyBorder="1" applyAlignment="1">
      <alignment horizontal="center"/>
    </xf>
    <xf numFmtId="164" fontId="6" fillId="5" borderId="2" xfId="0" applyFont="1" applyFill="1" applyBorder="1" applyAlignment="1">
      <alignment horizontal="center"/>
    </xf>
    <xf numFmtId="304" fontId="164" fillId="5" borderId="2" xfId="0" applyNumberFormat="1" applyFont="1" applyFill="1" applyBorder="1" applyAlignment="1">
      <alignment horizontal="right"/>
    </xf>
    <xf numFmtId="304" fontId="23" fillId="5" borderId="2" xfId="0" applyNumberFormat="1" applyFont="1" applyFill="1" applyBorder="1" applyAlignment="1">
      <alignment horizontal="right"/>
    </xf>
    <xf numFmtId="304" fontId="164" fillId="5" borderId="41" xfId="0" applyNumberFormat="1" applyFont="1" applyFill="1" applyBorder="1" applyAlignment="1">
      <alignment horizontal="right"/>
    </xf>
    <xf numFmtId="304" fontId="164" fillId="5" borderId="43" xfId="0" applyNumberFormat="1" applyFont="1" applyFill="1" applyBorder="1" applyAlignment="1">
      <alignment horizontal="right"/>
    </xf>
    <xf numFmtId="164" fontId="6" fillId="4" borderId="35" xfId="0" applyFont="1" applyFill="1" applyBorder="1" applyAlignment="1">
      <alignment horizontal="center"/>
    </xf>
    <xf numFmtId="164" fontId="6" fillId="4" borderId="0" xfId="0" applyFont="1" applyFill="1" applyBorder="1" applyAlignment="1">
      <alignment/>
    </xf>
    <xf numFmtId="303" fontId="0" fillId="0" borderId="1" xfId="0" applyNumberFormat="1" applyFont="1" applyFill="1" applyBorder="1" applyAlignment="1">
      <alignment horizontal="left" vertical="center"/>
    </xf>
    <xf numFmtId="164" fontId="0" fillId="0" borderId="1" xfId="0" applyFont="1" applyFill="1" applyBorder="1" applyAlignment="1">
      <alignment horizontal="left" vertical="center"/>
    </xf>
    <xf numFmtId="164" fontId="9" fillId="0" borderId="1" xfId="0" applyFont="1" applyFill="1" applyBorder="1" applyAlignment="1">
      <alignment horizontal="left" vertical="center"/>
    </xf>
    <xf numFmtId="164" fontId="158" fillId="0" borderId="1" xfId="0" applyFont="1" applyFill="1" applyBorder="1" applyAlignment="1">
      <alignment horizontal="center"/>
    </xf>
    <xf numFmtId="164" fontId="158" fillId="4" borderId="0" xfId="0" applyFont="1" applyFill="1" applyBorder="1" applyAlignment="1">
      <alignment horizontal="center"/>
    </xf>
    <xf numFmtId="164" fontId="0" fillId="5" borderId="1" xfId="0" applyFont="1" applyFill="1" applyBorder="1" applyAlignment="1">
      <alignment horizontal="center"/>
    </xf>
    <xf numFmtId="304" fontId="0" fillId="4" borderId="0" xfId="0" applyNumberFormat="1" applyFont="1" applyFill="1" applyBorder="1" applyAlignment="1">
      <alignment horizontal="right"/>
    </xf>
    <xf numFmtId="304" fontId="0" fillId="5" borderId="1" xfId="0" applyNumberFormat="1" applyFont="1" applyFill="1" applyBorder="1" applyAlignment="1">
      <alignment horizontal="right"/>
    </xf>
    <xf numFmtId="304" fontId="0" fillId="5" borderId="29" xfId="0" applyNumberFormat="1" applyFont="1" applyFill="1" applyBorder="1" applyAlignment="1">
      <alignment horizontal="right"/>
    </xf>
    <xf numFmtId="304" fontId="0" fillId="5" borderId="19" xfId="0" applyNumberFormat="1" applyFont="1" applyFill="1" applyBorder="1" applyAlignment="1">
      <alignment horizontal="right"/>
    </xf>
    <xf numFmtId="304" fontId="0" fillId="4" borderId="27" xfId="0" applyNumberFormat="1" applyFont="1" applyFill="1" applyBorder="1" applyAlignment="1">
      <alignment horizontal="right"/>
    </xf>
    <xf numFmtId="303" fontId="0" fillId="0" borderId="0" xfId="0" applyNumberFormat="1" applyFont="1" applyFill="1" applyBorder="1" applyAlignment="1">
      <alignment horizontal="left" vertical="center"/>
    </xf>
    <xf numFmtId="304" fontId="0" fillId="11" borderId="0" xfId="0" applyNumberFormat="1" applyFont="1" applyFill="1" applyBorder="1" applyAlignment="1">
      <alignment horizontal="right"/>
    </xf>
    <xf numFmtId="304" fontId="0" fillId="11" borderId="27" xfId="0" applyNumberFormat="1" applyFont="1" applyFill="1" applyBorder="1" applyAlignment="1">
      <alignment horizontal="right"/>
    </xf>
    <xf numFmtId="304" fontId="0" fillId="5" borderId="27" xfId="0" applyNumberFormat="1" applyFont="1" applyFill="1" applyBorder="1" applyAlignment="1">
      <alignment horizontal="right"/>
    </xf>
    <xf numFmtId="304" fontId="0" fillId="4" borderId="30" xfId="0" applyNumberFormat="1" applyFont="1" applyFill="1" applyBorder="1" applyAlignment="1">
      <alignment horizontal="right"/>
    </xf>
    <xf numFmtId="304" fontId="6" fillId="4" borderId="0" xfId="0" applyNumberFormat="1" applyFont="1" applyFill="1" applyBorder="1" applyAlignment="1">
      <alignment horizontal="right"/>
    </xf>
    <xf numFmtId="304" fontId="6" fillId="0" borderId="0" xfId="0" applyNumberFormat="1" applyFont="1" applyFill="1" applyBorder="1" applyAlignment="1">
      <alignment horizontal="right"/>
    </xf>
    <xf numFmtId="304" fontId="6" fillId="0" borderId="27" xfId="0" applyNumberFormat="1" applyFont="1" applyFill="1" applyBorder="1" applyAlignment="1">
      <alignment horizontal="right"/>
    </xf>
    <xf numFmtId="304" fontId="6" fillId="0" borderId="30" xfId="0" applyNumberFormat="1" applyFont="1" applyFill="1" applyBorder="1" applyAlignment="1">
      <alignment horizontal="right"/>
    </xf>
    <xf numFmtId="304" fontId="0" fillId="0" borderId="27" xfId="0" applyNumberFormat="1" applyFont="1" applyFill="1" applyBorder="1" applyAlignment="1">
      <alignment horizontal="right"/>
    </xf>
    <xf numFmtId="164" fontId="161" fillId="0" borderId="0" xfId="0" applyFont="1" applyFill="1" applyBorder="1" applyAlignment="1">
      <alignment/>
    </xf>
    <xf numFmtId="164" fontId="0" fillId="0" borderId="0" xfId="0" applyFont="1" applyFill="1" applyBorder="1" applyAlignment="1">
      <alignment/>
    </xf>
    <xf numFmtId="164" fontId="6" fillId="11" borderId="0" xfId="0" applyFont="1" applyFill="1" applyBorder="1" applyAlignment="1">
      <alignment horizontal="left" vertical="center"/>
    </xf>
    <xf numFmtId="164" fontId="6" fillId="11" borderId="0" xfId="0" applyFont="1" applyFill="1" applyBorder="1" applyAlignment="1">
      <alignment/>
    </xf>
    <xf numFmtId="164" fontId="162" fillId="11" borderId="0" xfId="0" applyFont="1" applyFill="1" applyBorder="1" applyAlignment="1">
      <alignment horizontal="left" vertical="center"/>
    </xf>
    <xf numFmtId="164" fontId="161" fillId="11" borderId="0" xfId="0" applyFont="1" applyFill="1" applyBorder="1" applyAlignment="1">
      <alignment/>
    </xf>
    <xf numFmtId="164" fontId="0" fillId="11" borderId="0" xfId="0" applyFont="1" applyFill="1" applyBorder="1" applyAlignment="1">
      <alignment horizontal="center"/>
    </xf>
    <xf numFmtId="304" fontId="6" fillId="11" borderId="0" xfId="0" applyNumberFormat="1" applyFont="1" applyFill="1" applyBorder="1" applyAlignment="1">
      <alignment horizontal="right"/>
    </xf>
    <xf numFmtId="304" fontId="6" fillId="11" borderId="27" xfId="0" applyNumberFormat="1" applyFont="1" applyFill="1" applyBorder="1" applyAlignment="1">
      <alignment horizontal="right"/>
    </xf>
    <xf numFmtId="304" fontId="6" fillId="11" borderId="30" xfId="0" applyNumberFormat="1" applyFont="1" applyFill="1" applyBorder="1" applyAlignment="1">
      <alignment horizontal="right"/>
    </xf>
    <xf numFmtId="164" fontId="161" fillId="5" borderId="0" xfId="0" applyFont="1" applyFill="1" applyBorder="1" applyAlignment="1">
      <alignment horizontal="center"/>
    </xf>
    <xf numFmtId="164" fontId="0" fillId="0" borderId="2" xfId="0" applyFont="1" applyFill="1" applyBorder="1" applyAlignment="1">
      <alignment/>
    </xf>
    <xf numFmtId="164" fontId="0" fillId="0" borderId="2" xfId="0" applyFont="1" applyFill="1" applyBorder="1" applyAlignment="1">
      <alignment horizontal="left" vertical="center"/>
    </xf>
    <xf numFmtId="164" fontId="9" fillId="0" borderId="2" xfId="0" applyFont="1" applyFill="1" applyBorder="1" applyAlignment="1">
      <alignment horizontal="left" vertical="center"/>
    </xf>
    <xf numFmtId="164" fontId="158" fillId="0" borderId="2" xfId="0" applyFont="1" applyFill="1" applyBorder="1" applyAlignment="1">
      <alignment/>
    </xf>
    <xf numFmtId="304" fontId="6" fillId="4" borderId="2" xfId="0" applyNumberFormat="1" applyFont="1" applyFill="1" applyBorder="1" applyAlignment="1">
      <alignment horizontal="right"/>
    </xf>
    <xf numFmtId="304" fontId="6" fillId="4" borderId="43" xfId="0" applyNumberFormat="1" applyFont="1" applyFill="1" applyBorder="1" applyAlignment="1">
      <alignment horizontal="right"/>
    </xf>
    <xf numFmtId="304" fontId="6" fillId="0" borderId="43" xfId="0" applyNumberFormat="1" applyFont="1" applyFill="1" applyBorder="1" applyAlignment="1">
      <alignment horizontal="right"/>
    </xf>
    <xf numFmtId="164" fontId="0" fillId="0" borderId="29" xfId="0" applyFont="1" applyFill="1" applyBorder="1" applyAlignment="1">
      <alignment horizontal="left" vertical="center"/>
    </xf>
    <xf numFmtId="164" fontId="6" fillId="4" borderId="1" xfId="0" applyFont="1" applyFill="1" applyBorder="1" applyAlignment="1">
      <alignment vertical="center"/>
    </xf>
    <xf numFmtId="164" fontId="0" fillId="4" borderId="1" xfId="0" applyFont="1" applyFill="1" applyBorder="1" applyAlignment="1">
      <alignment horizontal="left" vertical="center"/>
    </xf>
    <xf numFmtId="164" fontId="0" fillId="0" borderId="1" xfId="0" applyFont="1" applyFill="1" applyBorder="1" applyAlignment="1">
      <alignment horizontal="center"/>
    </xf>
    <xf numFmtId="304" fontId="0" fillId="0" borderId="1" xfId="0" applyNumberFormat="1" applyFont="1" applyFill="1" applyBorder="1" applyAlignment="1">
      <alignment horizontal="right"/>
    </xf>
    <xf numFmtId="304" fontId="0" fillId="0" borderId="19" xfId="0" applyNumberFormat="1" applyFont="1" applyFill="1" applyBorder="1" applyAlignment="1">
      <alignment horizontal="right"/>
    </xf>
    <xf numFmtId="304" fontId="0" fillId="0" borderId="29" xfId="0" applyNumberFormat="1" applyFont="1" applyFill="1" applyBorder="1" applyAlignment="1">
      <alignment horizontal="right"/>
    </xf>
    <xf numFmtId="164" fontId="0" fillId="0" borderId="35" xfId="0" applyFont="1" applyFill="1" applyBorder="1" applyAlignment="1">
      <alignment horizontal="left" vertical="center"/>
    </xf>
    <xf numFmtId="164" fontId="6" fillId="4" borderId="7" xfId="0" applyFont="1" applyFill="1" applyBorder="1" applyAlignment="1">
      <alignment vertical="center"/>
    </xf>
    <xf numFmtId="164" fontId="0" fillId="4" borderId="7" xfId="0" applyFont="1" applyFill="1" applyBorder="1" applyAlignment="1">
      <alignment horizontal="left" vertical="center"/>
    </xf>
    <xf numFmtId="164" fontId="0" fillId="4" borderId="7" xfId="0" applyFont="1" applyFill="1" applyBorder="1" applyAlignment="1">
      <alignment/>
    </xf>
    <xf numFmtId="164" fontId="0" fillId="0" borderId="7" xfId="0" applyFont="1" applyFill="1" applyBorder="1" applyAlignment="1">
      <alignment horizontal="center"/>
    </xf>
    <xf numFmtId="164" fontId="0" fillId="4" borderId="0" xfId="0" applyFont="1" applyFill="1" applyBorder="1" applyAlignment="1">
      <alignment horizontal="right"/>
    </xf>
    <xf numFmtId="304" fontId="0" fillId="0" borderId="7" xfId="0" applyNumberFormat="1" applyFont="1" applyFill="1" applyBorder="1" applyAlignment="1">
      <alignment horizontal="right"/>
    </xf>
    <xf numFmtId="304" fontId="0" fillId="0" borderId="31" xfId="0" applyNumberFormat="1" applyFont="1" applyFill="1" applyBorder="1" applyAlignment="1">
      <alignment horizontal="right"/>
    </xf>
    <xf numFmtId="304" fontId="0" fillId="0" borderId="35" xfId="0" applyNumberFormat="1" applyFont="1" applyFill="1" applyBorder="1" applyAlignment="1">
      <alignment horizontal="right"/>
    </xf>
    <xf numFmtId="164" fontId="165" fillId="4" borderId="0" xfId="0" applyFont="1" applyFill="1" applyBorder="1" applyAlignment="1">
      <alignment vertical="center"/>
    </xf>
    <xf numFmtId="303" fontId="145" fillId="0" borderId="0" xfId="0" applyNumberFormat="1" applyFont="1" applyFill="1" applyBorder="1" applyAlignment="1">
      <alignment horizontal="left" vertical="center"/>
    </xf>
    <xf numFmtId="164" fontId="9" fillId="4" borderId="1" xfId="0" applyFont="1" applyFill="1" applyBorder="1" applyAlignment="1">
      <alignment horizontal="left" vertical="center"/>
    </xf>
    <xf numFmtId="164" fontId="161" fillId="4" borderId="1" xfId="0" applyFont="1" applyFill="1" applyBorder="1" applyAlignment="1">
      <alignment horizontal="center"/>
    </xf>
    <xf numFmtId="164" fontId="0" fillId="4" borderId="1" xfId="0" applyFont="1" applyFill="1" applyBorder="1" applyAlignment="1">
      <alignment horizontal="center"/>
    </xf>
    <xf numFmtId="304" fontId="0" fillId="4" borderId="1" xfId="0" applyNumberFormat="1" applyFont="1" applyFill="1" applyBorder="1" applyAlignment="1">
      <alignment horizontal="right"/>
    </xf>
    <xf numFmtId="304" fontId="0" fillId="4" borderId="29" xfId="0" applyNumberFormat="1" applyFont="1" applyFill="1" applyBorder="1" applyAlignment="1">
      <alignment horizontal="right"/>
    </xf>
    <xf numFmtId="169" fontId="0" fillId="0" borderId="0" xfId="0" applyNumberFormat="1" applyFont="1" applyFill="1" applyBorder="1" applyAlignment="1">
      <alignment horizontal="left" vertical="center"/>
    </xf>
    <xf numFmtId="169" fontId="6"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304" fontId="0" fillId="0" borderId="27" xfId="0" applyNumberFormat="1" applyFont="1" applyFill="1" applyBorder="1" applyAlignment="1">
      <alignment horizontal="right" vertical="center"/>
    </xf>
    <xf numFmtId="169" fontId="6" fillId="4" borderId="0" xfId="0" applyNumberFormat="1" applyFont="1" applyFill="1" applyBorder="1" applyAlignment="1">
      <alignment horizontal="center" vertical="center"/>
    </xf>
    <xf numFmtId="164" fontId="6" fillId="4" borderId="2" xfId="0" applyFont="1" applyFill="1" applyBorder="1" applyAlignment="1">
      <alignment horizontal="left" vertical="center"/>
    </xf>
    <xf numFmtId="164" fontId="0" fillId="4" borderId="2" xfId="0" applyFont="1" applyFill="1" applyBorder="1" applyAlignment="1">
      <alignment horizontal="left" vertical="center"/>
    </xf>
    <xf numFmtId="164" fontId="9" fillId="4" borderId="2" xfId="0" applyFont="1" applyFill="1" applyBorder="1" applyAlignment="1">
      <alignment horizontal="left" vertical="center"/>
    </xf>
    <xf numFmtId="164" fontId="161" fillId="4" borderId="2" xfId="0" applyFont="1" applyFill="1" applyBorder="1" applyAlignment="1">
      <alignment horizontal="center"/>
    </xf>
    <xf numFmtId="164" fontId="6" fillId="4" borderId="2" xfId="0" applyFont="1" applyFill="1" applyBorder="1" applyAlignment="1">
      <alignment horizontal="center"/>
    </xf>
    <xf numFmtId="304" fontId="6" fillId="4" borderId="44" xfId="0" applyNumberFormat="1" applyFont="1" applyFill="1" applyBorder="1" applyAlignment="1">
      <alignment horizontal="right"/>
    </xf>
    <xf numFmtId="164" fontId="6" fillId="4" borderId="0" xfId="0" applyFont="1" applyFill="1" applyBorder="1" applyAlignment="1">
      <alignment horizontal="left" vertical="center"/>
    </xf>
    <xf numFmtId="164" fontId="0" fillId="0" borderId="0" xfId="0" applyFont="1" applyFill="1" applyAlignment="1">
      <alignment/>
    </xf>
    <xf numFmtId="164" fontId="157" fillId="4" borderId="0" xfId="0" applyFont="1" applyFill="1" applyBorder="1" applyAlignment="1">
      <alignment vertical="center"/>
    </xf>
    <xf numFmtId="164" fontId="6" fillId="4" borderId="0" xfId="0" applyFont="1" applyFill="1" applyBorder="1" applyAlignment="1">
      <alignment vertical="center"/>
    </xf>
    <xf numFmtId="164" fontId="0" fillId="4" borderId="0" xfId="0" applyFont="1" applyFill="1" applyBorder="1" applyAlignment="1">
      <alignment horizontal="left" vertical="center"/>
    </xf>
    <xf numFmtId="164" fontId="0" fillId="4" borderId="0" xfId="0" applyFont="1" applyFill="1" applyAlignment="1">
      <alignment/>
    </xf>
    <xf numFmtId="164" fontId="0" fillId="4" borderId="0" xfId="0" applyFont="1" applyFill="1" applyBorder="1" applyAlignment="1">
      <alignment/>
    </xf>
    <xf numFmtId="164" fontId="158" fillId="4" borderId="0" xfId="0" applyFont="1" applyFill="1" applyBorder="1" applyAlignment="1">
      <alignment/>
    </xf>
    <xf numFmtId="164" fontId="90" fillId="4" borderId="8" xfId="0" applyFont="1" applyFill="1" applyBorder="1" applyAlignment="1">
      <alignment horizontal="center" vertical="center"/>
    </xf>
    <xf numFmtId="164" fontId="159" fillId="4" borderId="0" xfId="0" applyFont="1" applyFill="1" applyBorder="1" applyAlignment="1">
      <alignment horizontal="center" vertical="center"/>
    </xf>
    <xf numFmtId="164" fontId="159" fillId="4" borderId="8" xfId="0" applyFont="1" applyFill="1" applyBorder="1" applyAlignment="1">
      <alignment horizontal="center" vertical="center"/>
    </xf>
    <xf numFmtId="164" fontId="166" fillId="23" borderId="1" xfId="0" applyFont="1" applyFill="1" applyBorder="1" applyAlignment="1">
      <alignment horizontal="center" vertical="center"/>
    </xf>
    <xf numFmtId="164" fontId="24" fillId="4" borderId="0" xfId="0" applyFont="1" applyFill="1" applyBorder="1" applyAlignment="1">
      <alignment/>
    </xf>
    <xf numFmtId="164" fontId="160" fillId="4" borderId="0" xfId="0" applyFont="1" applyFill="1" applyBorder="1" applyAlignment="1">
      <alignment horizontal="center" vertical="center"/>
    </xf>
    <xf numFmtId="164" fontId="6" fillId="4" borderId="7" xfId="0" applyFont="1" applyFill="1" applyBorder="1" applyAlignment="1">
      <alignment horizontal="center"/>
    </xf>
    <xf numFmtId="164" fontId="6" fillId="4" borderId="7" xfId="0" applyFont="1" applyFill="1" applyBorder="1" applyAlignment="1">
      <alignment horizontal="center" wrapText="1"/>
    </xf>
    <xf numFmtId="164" fontId="6" fillId="4" borderId="0" xfId="0" applyFont="1" applyFill="1" applyBorder="1" applyAlignment="1">
      <alignment horizontal="center"/>
    </xf>
    <xf numFmtId="164" fontId="161" fillId="4" borderId="0" xfId="0" applyFont="1" applyFill="1" applyBorder="1" applyAlignment="1">
      <alignment horizontal="center"/>
    </xf>
    <xf numFmtId="164" fontId="23" fillId="0" borderId="0" xfId="0" applyFont="1" applyFill="1" applyAlignment="1">
      <alignment/>
    </xf>
    <xf numFmtId="164" fontId="23" fillId="4" borderId="0" xfId="0" applyFont="1" applyFill="1" applyBorder="1" applyAlignment="1">
      <alignment horizontal="center" vertical="center"/>
    </xf>
    <xf numFmtId="164" fontId="23" fillId="4" borderId="0" xfId="0" applyFont="1" applyFill="1" applyBorder="1" applyAlignment="1">
      <alignment horizontal="right"/>
    </xf>
    <xf numFmtId="164" fontId="23" fillId="0" borderId="0" xfId="0" applyFont="1" applyFill="1" applyBorder="1" applyAlignment="1">
      <alignment horizontal="right"/>
    </xf>
    <xf numFmtId="164" fontId="23" fillId="4" borderId="0" xfId="0" applyFont="1" applyFill="1" applyBorder="1" applyAlignment="1">
      <alignment horizontal="center"/>
    </xf>
    <xf numFmtId="164" fontId="23" fillId="4" borderId="0" xfId="0" applyFont="1" applyFill="1" applyAlignment="1">
      <alignment/>
    </xf>
    <xf numFmtId="164" fontId="0" fillId="0" borderId="0" xfId="0" applyFont="1" applyFill="1" applyBorder="1" applyAlignment="1">
      <alignment/>
    </xf>
    <xf numFmtId="164" fontId="152" fillId="4" borderId="0" xfId="0" applyFont="1" applyFill="1" applyBorder="1" applyAlignment="1">
      <alignment vertical="center"/>
    </xf>
    <xf numFmtId="164" fontId="0" fillId="0" borderId="0" xfId="0" applyFont="1" applyFill="1" applyBorder="1" applyAlignment="1">
      <alignment horizontal="left" vertical="center"/>
    </xf>
    <xf numFmtId="164" fontId="9" fillId="0" borderId="0" xfId="0" applyFont="1" applyFill="1" applyBorder="1" applyAlignment="1">
      <alignment horizontal="left" vertical="center"/>
    </xf>
    <xf numFmtId="164" fontId="161" fillId="0" borderId="0" xfId="0" applyFont="1" applyFill="1" applyBorder="1" applyAlignment="1">
      <alignment horizontal="center"/>
    </xf>
    <xf numFmtId="164" fontId="6" fillId="0" borderId="0" xfId="0" applyFont="1" applyFill="1" applyBorder="1" applyAlignment="1">
      <alignment horizontal="center"/>
    </xf>
    <xf numFmtId="165" fontId="6" fillId="0" borderId="0" xfId="19" applyFont="1" applyFill="1" applyBorder="1" applyAlignment="1" applyProtection="1">
      <alignment horizontal="center"/>
      <protection/>
    </xf>
    <xf numFmtId="169" fontId="39" fillId="0" borderId="0" xfId="0" applyNumberFormat="1" applyFont="1" applyFill="1" applyBorder="1" applyAlignment="1">
      <alignment vertical="center"/>
    </xf>
    <xf numFmtId="169" fontId="6" fillId="4" borderId="1" xfId="0" applyNumberFormat="1" applyFont="1" applyFill="1" applyBorder="1" applyAlignment="1">
      <alignment horizontal="left" vertical="center"/>
    </xf>
    <xf numFmtId="169" fontId="6" fillId="4" borderId="1" xfId="0" applyNumberFormat="1" applyFont="1" applyFill="1" applyBorder="1" applyAlignment="1">
      <alignment horizontal="right" vertical="center"/>
    </xf>
    <xf numFmtId="169" fontId="39" fillId="4" borderId="1" xfId="0" applyNumberFormat="1" applyFont="1" applyFill="1" applyBorder="1" applyAlignment="1">
      <alignment vertical="center"/>
    </xf>
    <xf numFmtId="169" fontId="39" fillId="4" borderId="1" xfId="0" applyNumberFormat="1" applyFont="1" applyFill="1" applyBorder="1" applyAlignment="1">
      <alignment horizontal="right" vertical="center"/>
    </xf>
    <xf numFmtId="169" fontId="39" fillId="4" borderId="0" xfId="0" applyNumberFormat="1" applyFont="1" applyFill="1" applyBorder="1" applyAlignment="1">
      <alignment horizontal="right" vertical="center"/>
    </xf>
    <xf numFmtId="169" fontId="6" fillId="4" borderId="0" xfId="0" applyNumberFormat="1" applyFont="1" applyFill="1" applyBorder="1" applyAlignment="1">
      <alignment horizontal="right" vertical="center"/>
    </xf>
    <xf numFmtId="169" fontId="39" fillId="4" borderId="0" xfId="0" applyNumberFormat="1" applyFont="1" applyFill="1" applyBorder="1" applyAlignment="1">
      <alignment vertical="center"/>
    </xf>
    <xf numFmtId="164" fontId="0" fillId="5" borderId="0" xfId="0" applyFont="1" applyFill="1" applyBorder="1" applyAlignment="1">
      <alignment horizontal="left" vertical="center"/>
    </xf>
    <xf numFmtId="164" fontId="9" fillId="5" borderId="0" xfId="0" applyFont="1" applyFill="1" applyBorder="1" applyAlignment="1">
      <alignment horizontal="left" vertical="center"/>
    </xf>
    <xf numFmtId="164" fontId="158" fillId="5" borderId="0" xfId="0" applyFont="1" applyFill="1" applyBorder="1" applyAlignment="1">
      <alignment horizontal="center"/>
    </xf>
    <xf numFmtId="164" fontId="158" fillId="4" borderId="0" xfId="0" applyFont="1" applyFill="1" applyBorder="1" applyAlignment="1">
      <alignment horizontal="center"/>
    </xf>
    <xf numFmtId="235" fontId="0" fillId="5" borderId="0" xfId="0" applyNumberFormat="1" applyFont="1" applyFill="1" applyBorder="1" applyAlignment="1">
      <alignment horizontal="right"/>
    </xf>
    <xf numFmtId="235" fontId="0" fillId="4" borderId="0" xfId="0" applyNumberFormat="1" applyFont="1" applyFill="1" applyBorder="1" applyAlignment="1">
      <alignment horizontal="right"/>
    </xf>
    <xf numFmtId="164" fontId="9" fillId="4" borderId="0" xfId="0" applyFont="1" applyFill="1" applyBorder="1" applyAlignment="1">
      <alignment horizontal="left" vertical="center"/>
    </xf>
    <xf numFmtId="235" fontId="0" fillId="0" borderId="0" xfId="0" applyNumberFormat="1" applyFont="1" applyFill="1" applyBorder="1" applyAlignment="1">
      <alignment horizontal="right"/>
    </xf>
    <xf numFmtId="235" fontId="0" fillId="0" borderId="0" xfId="0" applyNumberFormat="1" applyFont="1" applyFill="1" applyBorder="1" applyAlignment="1">
      <alignment horizontal="right" vertical="center"/>
    </xf>
    <xf numFmtId="169" fontId="0" fillId="5" borderId="0" xfId="0" applyNumberFormat="1" applyFont="1" applyFill="1" applyBorder="1" applyAlignment="1">
      <alignment horizontal="right"/>
    </xf>
    <xf numFmtId="169" fontId="0" fillId="4" borderId="0" xfId="0" applyNumberFormat="1" applyFont="1" applyFill="1" applyBorder="1" applyAlignment="1">
      <alignment horizontal="right"/>
    </xf>
    <xf numFmtId="164" fontId="158" fillId="0" borderId="0" xfId="0" applyFont="1" applyFill="1" applyBorder="1" applyAlignment="1">
      <alignment horizontal="center"/>
    </xf>
    <xf numFmtId="169" fontId="0" fillId="0" borderId="0" xfId="0" applyNumberFormat="1" applyFont="1" applyFill="1" applyBorder="1" applyAlignment="1">
      <alignment horizontal="right" vertical="center"/>
    </xf>
    <xf numFmtId="169" fontId="0" fillId="0" borderId="0" xfId="0" applyNumberFormat="1" applyFont="1" applyFill="1" applyBorder="1" applyAlignment="1">
      <alignment horizontal="right"/>
    </xf>
    <xf numFmtId="164" fontId="6" fillId="0" borderId="0" xfId="0" applyFont="1" applyFill="1" applyAlignment="1">
      <alignment/>
    </xf>
    <xf numFmtId="164" fontId="6" fillId="5" borderId="2" xfId="0" applyFont="1" applyFill="1" applyBorder="1" applyAlignment="1">
      <alignment horizontal="left" vertical="center"/>
    </xf>
    <xf numFmtId="164" fontId="162" fillId="5" borderId="2" xfId="0" applyFont="1" applyFill="1" applyBorder="1" applyAlignment="1">
      <alignment horizontal="left" vertical="center"/>
    </xf>
    <xf numFmtId="164" fontId="161" fillId="5" borderId="2" xfId="0" applyFont="1" applyFill="1" applyBorder="1" applyAlignment="1">
      <alignment horizontal="center"/>
    </xf>
    <xf numFmtId="169" fontId="6" fillId="5" borderId="2" xfId="0" applyNumberFormat="1" applyFont="1" applyFill="1" applyBorder="1" applyAlignment="1">
      <alignment horizontal="right"/>
    </xf>
    <xf numFmtId="169" fontId="6" fillId="4" borderId="0" xfId="0" applyNumberFormat="1" applyFont="1" applyFill="1" applyBorder="1" applyAlignment="1">
      <alignment horizontal="right"/>
    </xf>
    <xf numFmtId="164" fontId="6" fillId="0" borderId="0" xfId="0" applyFont="1" applyFill="1" applyBorder="1" applyAlignment="1">
      <alignment/>
    </xf>
    <xf numFmtId="169" fontId="23" fillId="4" borderId="0" xfId="0" applyNumberFormat="1" applyFont="1" applyFill="1" applyBorder="1" applyAlignment="1">
      <alignment horizontal="right"/>
    </xf>
    <xf numFmtId="169" fontId="158" fillId="4" borderId="0" xfId="0" applyNumberFormat="1" applyFont="1" applyFill="1" applyBorder="1" applyAlignment="1">
      <alignment/>
    </xf>
    <xf numFmtId="164" fontId="10" fillId="4" borderId="0" xfId="0" applyFont="1" applyFill="1" applyBorder="1" applyAlignment="1">
      <alignment vertical="center"/>
    </xf>
    <xf numFmtId="164" fontId="42" fillId="4" borderId="0" xfId="0" applyFont="1" applyFill="1" applyBorder="1" applyAlignment="1">
      <alignment vertical="center"/>
    </xf>
    <xf numFmtId="164" fontId="10" fillId="4" borderId="0" xfId="0" applyFont="1" applyFill="1" applyBorder="1" applyAlignment="1">
      <alignment horizontal="left" vertical="center"/>
    </xf>
    <xf numFmtId="164" fontId="10" fillId="4" borderId="0" xfId="0" applyFont="1" applyFill="1" applyAlignment="1">
      <alignment/>
    </xf>
    <xf numFmtId="164" fontId="10" fillId="4" borderId="0" xfId="0" applyFont="1" applyFill="1" applyBorder="1" applyAlignment="1">
      <alignment/>
    </xf>
    <xf numFmtId="164" fontId="167" fillId="4" borderId="0" xfId="0" applyFont="1" applyFill="1" applyBorder="1" applyAlignment="1">
      <alignment/>
    </xf>
    <xf numFmtId="164" fontId="10" fillId="0" borderId="0" xfId="0" applyFont="1" applyFill="1" applyBorder="1" applyAlignment="1">
      <alignment vertical="center"/>
    </xf>
    <xf numFmtId="164" fontId="42" fillId="0" borderId="0" xfId="0" applyFont="1" applyFill="1" applyBorder="1" applyAlignment="1">
      <alignment vertical="center"/>
    </xf>
    <xf numFmtId="164" fontId="10" fillId="0" borderId="0" xfId="0" applyFont="1" applyFill="1" applyBorder="1" applyAlignment="1">
      <alignment horizontal="left" vertical="center"/>
    </xf>
    <xf numFmtId="164" fontId="10" fillId="0" borderId="0" xfId="0" applyFont="1" applyFill="1" applyAlignment="1">
      <alignment/>
    </xf>
    <xf numFmtId="164" fontId="10" fillId="0" borderId="0" xfId="0" applyFont="1" applyFill="1" applyBorder="1" applyAlignment="1">
      <alignment/>
    </xf>
    <xf numFmtId="164" fontId="167" fillId="0" borderId="0" xfId="0" applyFont="1" applyFill="1" applyBorder="1" applyAlignment="1">
      <alignment/>
    </xf>
    <xf numFmtId="164" fontId="153" fillId="0" borderId="0" xfId="0" applyFont="1" applyFill="1" applyBorder="1" applyAlignment="1">
      <alignment/>
    </xf>
    <xf numFmtId="164" fontId="168" fillId="4" borderId="0" xfId="0" applyFont="1" applyFill="1" applyBorder="1" applyAlignment="1">
      <alignment vertical="center"/>
    </xf>
    <xf numFmtId="164" fontId="153" fillId="4" borderId="0" xfId="0" applyFont="1" applyFill="1" applyBorder="1" applyAlignment="1">
      <alignment vertical="center"/>
    </xf>
    <xf numFmtId="164" fontId="169" fillId="4" borderId="0" xfId="0" applyFont="1" applyFill="1" applyBorder="1" applyAlignment="1">
      <alignment horizontal="center" vertical="center"/>
    </xf>
    <xf numFmtId="164" fontId="170" fillId="4" borderId="0" xfId="0" applyFont="1" applyFill="1" applyBorder="1" applyAlignment="1">
      <alignment/>
    </xf>
    <xf numFmtId="164" fontId="153" fillId="4" borderId="0" xfId="0" applyFont="1" applyFill="1" applyBorder="1" applyAlignment="1">
      <alignment/>
    </xf>
    <xf numFmtId="164" fontId="0" fillId="0" borderId="0" xfId="0" applyFont="1" applyFill="1" applyAlignment="1">
      <alignment/>
    </xf>
    <xf numFmtId="169" fontId="0" fillId="4" borderId="1" xfId="0" applyNumberFormat="1" applyFont="1" applyFill="1" applyBorder="1" applyAlignment="1">
      <alignment horizontal="right" vertical="center"/>
    </xf>
    <xf numFmtId="304" fontId="6" fillId="4" borderId="19" xfId="0" applyNumberFormat="1" applyFont="1" applyFill="1" applyBorder="1" applyAlignment="1">
      <alignment horizontal="right" vertical="center"/>
    </xf>
    <xf numFmtId="164" fontId="9" fillId="0" borderId="0" xfId="0" applyFont="1" applyFill="1" applyAlignment="1">
      <alignment vertical="center"/>
    </xf>
    <xf numFmtId="164" fontId="171" fillId="4" borderId="0" xfId="0" applyFont="1" applyFill="1" applyBorder="1" applyAlignment="1">
      <alignment vertical="center"/>
    </xf>
    <xf numFmtId="164" fontId="9" fillId="4" borderId="0" xfId="0" applyFont="1" applyFill="1" applyBorder="1" applyAlignment="1">
      <alignment horizontal="center" vertical="center"/>
    </xf>
    <xf numFmtId="304" fontId="163" fillId="4" borderId="0" xfId="0" applyNumberFormat="1" applyFont="1" applyFill="1" applyBorder="1" applyAlignment="1">
      <alignment horizontal="right" vertical="center"/>
    </xf>
    <xf numFmtId="247" fontId="9" fillId="4" borderId="0" xfId="19" applyNumberFormat="1" applyFont="1" applyFill="1" applyBorder="1" applyAlignment="1" applyProtection="1">
      <alignment horizontal="right" vertical="center"/>
      <protection/>
    </xf>
    <xf numFmtId="304" fontId="163" fillId="4" borderId="39" xfId="19" applyNumberFormat="1" applyFont="1" applyFill="1" applyBorder="1" applyAlignment="1" applyProtection="1">
      <alignment horizontal="right" vertical="center"/>
      <protection/>
    </xf>
    <xf numFmtId="247" fontId="9" fillId="4" borderId="40" xfId="19" applyNumberFormat="1" applyFont="1" applyFill="1" applyBorder="1" applyAlignment="1" applyProtection="1">
      <alignment horizontal="right" vertical="center"/>
      <protection/>
    </xf>
    <xf numFmtId="247" fontId="9" fillId="4" borderId="30" xfId="19" applyNumberFormat="1" applyFont="1" applyFill="1" applyBorder="1" applyAlignment="1" applyProtection="1">
      <alignment horizontal="right" vertical="center"/>
      <protection/>
    </xf>
    <xf numFmtId="164" fontId="172" fillId="0" borderId="0" xfId="0" applyFont="1" applyFill="1" applyAlignment="1">
      <alignment vertical="center"/>
    </xf>
    <xf numFmtId="164" fontId="173" fillId="4" borderId="0" xfId="0" applyFont="1" applyFill="1" applyBorder="1" applyAlignment="1">
      <alignment vertical="center"/>
    </xf>
    <xf numFmtId="164" fontId="174" fillId="4" borderId="0" xfId="0" applyFont="1" applyFill="1" applyBorder="1" applyAlignment="1">
      <alignment horizontal="left" vertical="center"/>
    </xf>
    <xf numFmtId="164" fontId="175" fillId="4" borderId="0" xfId="0" applyFont="1" applyFill="1" applyBorder="1" applyAlignment="1">
      <alignment horizontal="center" vertical="center"/>
    </xf>
    <xf numFmtId="304" fontId="163" fillId="4" borderId="27" xfId="0" applyNumberFormat="1" applyFont="1" applyFill="1" applyBorder="1" applyAlignment="1">
      <alignment horizontal="right" vertical="center"/>
    </xf>
    <xf numFmtId="164" fontId="6" fillId="0" borderId="0" xfId="0" applyFont="1" applyFill="1" applyAlignment="1">
      <alignment vertical="center"/>
    </xf>
    <xf numFmtId="304" fontId="161" fillId="5" borderId="0" xfId="0" applyNumberFormat="1" applyFont="1" applyFill="1" applyBorder="1" applyAlignment="1">
      <alignment horizontal="right" vertical="center"/>
    </xf>
    <xf numFmtId="304" fontId="6" fillId="5" borderId="0" xfId="0" applyNumberFormat="1" applyFont="1" applyFill="1" applyBorder="1" applyAlignment="1">
      <alignment horizontal="right" vertical="center"/>
    </xf>
    <xf numFmtId="304" fontId="161" fillId="5" borderId="0" xfId="19" applyNumberFormat="1" applyFont="1" applyFill="1" applyBorder="1" applyAlignment="1" applyProtection="1">
      <alignment horizontal="right" vertical="center"/>
      <protection/>
    </xf>
    <xf numFmtId="304" fontId="6" fillId="5" borderId="0" xfId="19" applyNumberFormat="1" applyFont="1" applyFill="1" applyBorder="1" applyAlignment="1" applyProtection="1">
      <alignment horizontal="right" vertical="center"/>
      <protection/>
    </xf>
    <xf numFmtId="304" fontId="161" fillId="5" borderId="39" xfId="19" applyNumberFormat="1" applyFont="1" applyFill="1" applyBorder="1" applyAlignment="1" applyProtection="1">
      <alignment horizontal="right" vertical="center"/>
      <protection/>
    </xf>
    <xf numFmtId="304" fontId="6" fillId="5" borderId="40" xfId="0" applyNumberFormat="1" applyFont="1" applyFill="1" applyBorder="1" applyAlignment="1">
      <alignment horizontal="right" vertical="center"/>
    </xf>
    <xf numFmtId="304" fontId="161" fillId="5" borderId="27" xfId="19" applyNumberFormat="1" applyFont="1" applyFill="1" applyBorder="1" applyAlignment="1" applyProtection="1">
      <alignment horizontal="right" vertical="center"/>
      <protection/>
    </xf>
    <xf numFmtId="304" fontId="6" fillId="5" borderId="30" xfId="0" applyNumberFormat="1" applyFont="1" applyFill="1" applyBorder="1" applyAlignment="1">
      <alignment horizontal="right" vertical="center"/>
    </xf>
    <xf numFmtId="247" fontId="119" fillId="4" borderId="0" xfId="19" applyNumberFormat="1" applyFont="1" applyFill="1" applyBorder="1" applyAlignment="1" applyProtection="1">
      <alignment horizontal="right" vertical="center"/>
      <protection/>
    </xf>
    <xf numFmtId="304" fontId="119" fillId="4" borderId="0" xfId="0" applyNumberFormat="1" applyFont="1" applyFill="1" applyBorder="1" applyAlignment="1">
      <alignment horizontal="right" vertical="center"/>
    </xf>
    <xf numFmtId="304" fontId="119" fillId="4" borderId="39" xfId="19" applyNumberFormat="1" applyFont="1" applyFill="1" applyBorder="1" applyAlignment="1" applyProtection="1">
      <alignment horizontal="right" vertical="center"/>
      <protection/>
    </xf>
    <xf numFmtId="247" fontId="119" fillId="4" borderId="40" xfId="19" applyNumberFormat="1" applyFont="1" applyFill="1" applyBorder="1" applyAlignment="1" applyProtection="1">
      <alignment horizontal="right" vertical="center"/>
      <protection/>
    </xf>
    <xf numFmtId="304" fontId="119" fillId="4" borderId="27" xfId="0" applyNumberFormat="1" applyFont="1" applyFill="1" applyBorder="1" applyAlignment="1">
      <alignment horizontal="right" vertical="center"/>
    </xf>
    <xf numFmtId="247" fontId="176" fillId="4" borderId="0" xfId="19" applyNumberFormat="1" applyFont="1" applyFill="1" applyBorder="1" applyAlignment="1" applyProtection="1">
      <alignment horizontal="right" vertical="center"/>
      <protection/>
    </xf>
    <xf numFmtId="164" fontId="154" fillId="4" borderId="0" xfId="0" applyFont="1" applyFill="1" applyBorder="1" applyAlignment="1">
      <alignment vertical="center"/>
    </xf>
    <xf numFmtId="164" fontId="6" fillId="5" borderId="2" xfId="0" applyFont="1" applyFill="1" applyBorder="1" applyAlignment="1">
      <alignment horizontal="left" vertical="center"/>
    </xf>
    <xf numFmtId="164" fontId="162" fillId="5" borderId="2" xfId="0" applyFont="1" applyFill="1" applyBorder="1" applyAlignment="1">
      <alignment horizontal="left" vertical="center"/>
    </xf>
    <xf numFmtId="169" fontId="161" fillId="5" borderId="2" xfId="0" applyNumberFormat="1" applyFont="1" applyFill="1" applyBorder="1" applyAlignment="1">
      <alignment horizontal="right" vertical="center"/>
    </xf>
    <xf numFmtId="169" fontId="0" fillId="5" borderId="2" xfId="0" applyNumberFormat="1" applyFont="1" applyFill="1" applyBorder="1" applyAlignment="1">
      <alignment horizontal="center" vertical="center"/>
    </xf>
    <xf numFmtId="304" fontId="161" fillId="5" borderId="2" xfId="0" applyNumberFormat="1" applyFont="1" applyFill="1" applyBorder="1" applyAlignment="1">
      <alignment horizontal="right" vertical="center"/>
    </xf>
    <xf numFmtId="304" fontId="6" fillId="5" borderId="2" xfId="0" applyNumberFormat="1" applyFont="1" applyFill="1" applyBorder="1" applyAlignment="1">
      <alignment horizontal="right" vertical="center"/>
    </xf>
    <xf numFmtId="304" fontId="161" fillId="5" borderId="2" xfId="19" applyNumberFormat="1" applyFont="1" applyFill="1" applyBorder="1" applyAlignment="1" applyProtection="1">
      <alignment horizontal="right" vertical="center"/>
      <protection/>
    </xf>
    <xf numFmtId="304" fontId="6" fillId="5" borderId="2" xfId="19" applyNumberFormat="1" applyFont="1" applyFill="1" applyBorder="1" applyAlignment="1" applyProtection="1">
      <alignment horizontal="right" vertical="center"/>
      <protection/>
    </xf>
    <xf numFmtId="304" fontId="161" fillId="5" borderId="41" xfId="19" applyNumberFormat="1" applyFont="1" applyFill="1" applyBorder="1" applyAlignment="1" applyProtection="1">
      <alignment horizontal="right" vertical="center"/>
      <protection/>
    </xf>
    <xf numFmtId="304" fontId="6" fillId="5" borderId="42" xfId="0" applyNumberFormat="1" applyFont="1" applyFill="1" applyBorder="1" applyAlignment="1">
      <alignment horizontal="right" vertical="center"/>
    </xf>
    <xf numFmtId="304" fontId="161" fillId="5" borderId="43" xfId="19" applyNumberFormat="1" applyFont="1" applyFill="1" applyBorder="1" applyAlignment="1" applyProtection="1">
      <alignment horizontal="right" vertical="center"/>
      <protection/>
    </xf>
    <xf numFmtId="304" fontId="6" fillId="5" borderId="44" xfId="0" applyNumberFormat="1" applyFont="1" applyFill="1" applyBorder="1" applyAlignment="1">
      <alignment horizontal="right" vertical="center"/>
    </xf>
    <xf numFmtId="164" fontId="177" fillId="0" borderId="0" xfId="0" applyFont="1" applyFill="1" applyBorder="1" applyAlignment="1">
      <alignment/>
    </xf>
    <xf numFmtId="164" fontId="177" fillId="4" borderId="0" xfId="0" applyFont="1" applyFill="1" applyBorder="1" applyAlignment="1">
      <alignment vertical="center"/>
    </xf>
    <xf numFmtId="164" fontId="178" fillId="4" borderId="0" xfId="0" applyFont="1" applyFill="1" applyBorder="1" applyAlignment="1">
      <alignment horizontal="center" vertical="center"/>
    </xf>
    <xf numFmtId="304" fontId="161" fillId="4" borderId="0" xfId="19" applyNumberFormat="1" applyFont="1" applyFill="1" applyBorder="1" applyAlignment="1" applyProtection="1">
      <alignment horizontal="right" vertical="center"/>
      <protection/>
    </xf>
    <xf numFmtId="304" fontId="6" fillId="4" borderId="0" xfId="19" applyNumberFormat="1" applyFont="1" applyFill="1" applyBorder="1" applyAlignment="1" applyProtection="1">
      <alignment horizontal="right" vertical="center"/>
      <protection/>
    </xf>
    <xf numFmtId="304" fontId="161" fillId="4" borderId="0" xfId="0" applyNumberFormat="1" applyFont="1" applyFill="1" applyBorder="1" applyAlignment="1">
      <alignment horizontal="right" vertical="center"/>
    </xf>
    <xf numFmtId="304" fontId="6" fillId="4" borderId="0" xfId="0" applyNumberFormat="1" applyFont="1" applyFill="1" applyBorder="1" applyAlignment="1">
      <alignment horizontal="right" vertical="center"/>
    </xf>
    <xf numFmtId="304" fontId="161" fillId="4" borderId="0" xfId="0" applyNumberFormat="1" applyFont="1" applyFill="1" applyBorder="1" applyAlignment="1">
      <alignment horizontal="right"/>
    </xf>
    <xf numFmtId="236" fontId="6" fillId="4" borderId="1" xfId="0" applyNumberFormat="1" applyFont="1" applyFill="1" applyBorder="1" applyAlignment="1">
      <alignment horizontal="center" vertical="center"/>
    </xf>
    <xf numFmtId="164" fontId="162" fillId="4" borderId="0" xfId="0" applyFont="1" applyFill="1" applyBorder="1" applyAlignment="1">
      <alignment horizontal="center" vertical="center"/>
    </xf>
    <xf numFmtId="164" fontId="173" fillId="4" borderId="0" xfId="0" applyFont="1" applyFill="1" applyBorder="1" applyAlignment="1">
      <alignment horizontal="center" vertical="center"/>
    </xf>
    <xf numFmtId="164" fontId="6" fillId="5" borderId="1" xfId="0" applyFont="1" applyFill="1" applyBorder="1" applyAlignment="1">
      <alignment horizontal="left" vertical="center"/>
    </xf>
    <xf numFmtId="164" fontId="162" fillId="5" borderId="1" xfId="0" applyFont="1" applyFill="1" applyBorder="1" applyAlignment="1">
      <alignment horizontal="left" vertical="center"/>
    </xf>
    <xf numFmtId="164" fontId="6" fillId="5" borderId="1" xfId="0" applyFont="1" applyFill="1" applyBorder="1" applyAlignment="1">
      <alignment vertical="center"/>
    </xf>
    <xf numFmtId="169" fontId="161" fillId="5" borderId="1" xfId="0" applyNumberFormat="1" applyFont="1" applyFill="1" applyBorder="1" applyAlignment="1">
      <alignment horizontal="right" vertical="center"/>
    </xf>
    <xf numFmtId="169" fontId="0" fillId="5" borderId="1" xfId="0" applyNumberFormat="1" applyFont="1" applyFill="1" applyBorder="1" applyAlignment="1">
      <alignment horizontal="center" vertical="center"/>
    </xf>
    <xf numFmtId="304" fontId="161" fillId="5" borderId="1" xfId="0" applyNumberFormat="1" applyFont="1" applyFill="1" applyBorder="1" applyAlignment="1">
      <alignment horizontal="right" vertical="center"/>
    </xf>
    <xf numFmtId="304" fontId="6" fillId="5" borderId="1" xfId="0" applyNumberFormat="1" applyFont="1" applyFill="1" applyBorder="1" applyAlignment="1">
      <alignment horizontal="right" vertical="center"/>
    </xf>
    <xf numFmtId="304" fontId="6" fillId="5" borderId="37" xfId="0" applyNumberFormat="1" applyFont="1" applyFill="1" applyBorder="1" applyAlignment="1">
      <alignment horizontal="right" vertical="center"/>
    </xf>
    <xf numFmtId="304" fontId="161" fillId="5" borderId="1" xfId="19" applyNumberFormat="1" applyFont="1" applyFill="1" applyBorder="1" applyAlignment="1" applyProtection="1">
      <alignment horizontal="right" vertical="center"/>
      <protection/>
    </xf>
    <xf numFmtId="304" fontId="6" fillId="5" borderId="1" xfId="19" applyNumberFormat="1" applyFont="1" applyFill="1" applyBorder="1" applyAlignment="1" applyProtection="1">
      <alignment horizontal="right" vertical="center"/>
      <protection/>
    </xf>
    <xf numFmtId="304" fontId="161" fillId="5" borderId="36" xfId="19" applyNumberFormat="1" applyFont="1" applyFill="1" applyBorder="1" applyAlignment="1" applyProtection="1">
      <alignment horizontal="right" vertical="center"/>
      <protection/>
    </xf>
    <xf numFmtId="304" fontId="6" fillId="5" borderId="19" xfId="0" applyNumberFormat="1" applyFont="1" applyFill="1" applyBorder="1" applyAlignment="1">
      <alignment horizontal="right" vertical="center"/>
    </xf>
    <xf numFmtId="304" fontId="163" fillId="4" borderId="0" xfId="19" applyNumberFormat="1" applyFont="1" applyFill="1" applyBorder="1" applyAlignment="1" applyProtection="1">
      <alignment horizontal="right" vertical="center"/>
      <protection/>
    </xf>
    <xf numFmtId="164" fontId="173" fillId="4" borderId="2" xfId="0" applyFont="1" applyFill="1" applyBorder="1" applyAlignment="1">
      <alignment vertical="center"/>
    </xf>
    <xf numFmtId="164" fontId="174" fillId="4" borderId="2" xfId="0" applyFont="1" applyFill="1" applyBorder="1" applyAlignment="1">
      <alignment horizontal="left" vertical="center"/>
    </xf>
    <xf numFmtId="164" fontId="173" fillId="4" borderId="2" xfId="0" applyFont="1" applyFill="1" applyBorder="1" applyAlignment="1">
      <alignment horizontal="center" vertical="center"/>
    </xf>
    <xf numFmtId="304" fontId="163" fillId="4" borderId="2" xfId="0" applyNumberFormat="1" applyFont="1" applyFill="1" applyBorder="1" applyAlignment="1">
      <alignment horizontal="right" vertical="center"/>
    </xf>
    <xf numFmtId="247" fontId="9" fillId="4" borderId="2" xfId="19" applyNumberFormat="1" applyFont="1" applyFill="1" applyBorder="1" applyAlignment="1" applyProtection="1">
      <alignment horizontal="right" vertical="center"/>
      <protection/>
    </xf>
    <xf numFmtId="304" fontId="163" fillId="4" borderId="41" xfId="19" applyNumberFormat="1" applyFont="1" applyFill="1" applyBorder="1" applyAlignment="1" applyProtection="1">
      <alignment horizontal="right" vertical="center"/>
      <protection/>
    </xf>
    <xf numFmtId="247" fontId="9" fillId="4" borderId="42" xfId="19" applyNumberFormat="1" applyFont="1" applyFill="1" applyBorder="1" applyAlignment="1" applyProtection="1">
      <alignment horizontal="right" vertical="center"/>
      <protection/>
    </xf>
    <xf numFmtId="247" fontId="9" fillId="4" borderId="44" xfId="19" applyNumberFormat="1" applyFont="1" applyFill="1" applyBorder="1" applyAlignment="1" applyProtection="1">
      <alignment horizontal="right" vertical="center"/>
      <protection/>
    </xf>
    <xf numFmtId="304" fontId="163" fillId="4" borderId="2" xfId="19" applyNumberFormat="1" applyFont="1" applyFill="1" applyBorder="1" applyAlignment="1" applyProtection="1">
      <alignment horizontal="right" vertical="center"/>
      <protection/>
    </xf>
    <xf numFmtId="164" fontId="23" fillId="0" borderId="0" xfId="0" applyFont="1" applyFill="1" applyBorder="1" applyAlignment="1">
      <alignment vertical="center"/>
    </xf>
    <xf numFmtId="303" fontId="6" fillId="4" borderId="0" xfId="0" applyNumberFormat="1" applyFont="1" applyFill="1" applyBorder="1" applyAlignment="1">
      <alignment horizontal="left" vertical="center"/>
    </xf>
    <xf numFmtId="164" fontId="23" fillId="4" borderId="0" xfId="0" applyFont="1" applyFill="1" applyBorder="1" applyAlignment="1">
      <alignment vertical="center"/>
    </xf>
    <xf numFmtId="169" fontId="0" fillId="4" borderId="0" xfId="0" applyNumberFormat="1" applyFont="1" applyFill="1" applyBorder="1" applyAlignment="1">
      <alignment horizontal="right" vertical="center"/>
    </xf>
    <xf numFmtId="236" fontId="39" fillId="4" borderId="0" xfId="0" applyNumberFormat="1" applyFont="1" applyFill="1" applyBorder="1" applyAlignment="1">
      <alignment horizontal="right" vertical="center"/>
    </xf>
    <xf numFmtId="236" fontId="39" fillId="4" borderId="0" xfId="0" applyNumberFormat="1" applyFont="1" applyFill="1" applyBorder="1" applyAlignment="1">
      <alignment horizontal="center" vertical="center"/>
    </xf>
    <xf numFmtId="164" fontId="155" fillId="4" borderId="0" xfId="0" applyFont="1" applyFill="1" applyBorder="1" applyAlignment="1">
      <alignment horizontal="left" vertical="center"/>
    </xf>
    <xf numFmtId="164" fontId="9" fillId="0" borderId="0" xfId="0" applyFont="1" applyFill="1" applyBorder="1" applyAlignment="1">
      <alignment vertical="center"/>
    </xf>
    <xf numFmtId="164" fontId="9" fillId="4" borderId="0" xfId="0" applyFont="1" applyFill="1" applyBorder="1" applyAlignment="1">
      <alignment vertical="center"/>
    </xf>
    <xf numFmtId="247" fontId="179" fillId="4" borderId="0" xfId="19" applyNumberFormat="1" applyFont="1" applyFill="1" applyBorder="1" applyAlignment="1" applyProtection="1">
      <alignment horizontal="right" vertical="center"/>
      <protection/>
    </xf>
    <xf numFmtId="164" fontId="9" fillId="4" borderId="2" xfId="0" applyFont="1" applyFill="1" applyBorder="1" applyAlignment="1">
      <alignment vertical="center"/>
    </xf>
    <xf numFmtId="164" fontId="162" fillId="4" borderId="2" xfId="0" applyFont="1" applyFill="1" applyBorder="1" applyAlignment="1">
      <alignment horizontal="center" vertical="center"/>
    </xf>
    <xf numFmtId="164" fontId="0" fillId="4" borderId="1" xfId="0" applyFont="1" applyFill="1" applyBorder="1" applyAlignment="1">
      <alignment vertical="center"/>
    </xf>
    <xf numFmtId="304" fontId="9" fillId="4" borderId="0" xfId="0" applyNumberFormat="1" applyFont="1" applyFill="1" applyBorder="1" applyAlignment="1">
      <alignment horizontal="right" vertical="center"/>
    </xf>
    <xf numFmtId="304" fontId="9" fillId="4" borderId="0" xfId="19" applyNumberFormat="1" applyFont="1" applyFill="1" applyBorder="1" applyAlignment="1" applyProtection="1">
      <alignment horizontal="right" vertical="center"/>
      <protection/>
    </xf>
    <xf numFmtId="304" fontId="163" fillId="4" borderId="39" xfId="0" applyNumberFormat="1" applyFont="1" applyFill="1" applyBorder="1" applyAlignment="1">
      <alignment horizontal="right" vertical="center"/>
    </xf>
    <xf numFmtId="304" fontId="163" fillId="4" borderId="27" xfId="19" applyNumberFormat="1" applyFont="1" applyFill="1" applyBorder="1" applyAlignment="1" applyProtection="1">
      <alignment horizontal="right" vertical="center"/>
      <protection/>
    </xf>
    <xf numFmtId="304" fontId="9" fillId="4" borderId="2" xfId="0" applyNumberFormat="1" applyFont="1" applyFill="1" applyBorder="1" applyAlignment="1">
      <alignment horizontal="right" vertical="center"/>
    </xf>
    <xf numFmtId="304" fontId="163" fillId="4" borderId="41" xfId="0" applyNumberFormat="1" applyFont="1" applyFill="1" applyBorder="1" applyAlignment="1">
      <alignment horizontal="right" vertical="center"/>
    </xf>
    <xf numFmtId="304" fontId="163" fillId="4" borderId="43" xfId="0" applyNumberFormat="1" applyFont="1" applyFill="1" applyBorder="1" applyAlignment="1">
      <alignment horizontal="right" vertical="center"/>
    </xf>
    <xf numFmtId="164" fontId="153" fillId="4" borderId="0" xfId="0" applyFont="1" applyFill="1" applyAlignment="1">
      <alignment/>
    </xf>
    <xf numFmtId="164" fontId="168" fillId="4" borderId="0" xfId="0" applyFont="1" applyFill="1" applyAlignment="1">
      <alignment/>
    </xf>
    <xf numFmtId="164" fontId="169" fillId="4" borderId="0" xfId="0" applyFont="1" applyFill="1" applyAlignment="1">
      <alignment/>
    </xf>
    <xf numFmtId="164" fontId="153" fillId="4" borderId="0" xfId="0" applyFont="1" applyFill="1" applyAlignment="1">
      <alignment horizontal="center"/>
    </xf>
    <xf numFmtId="164" fontId="6" fillId="4" borderId="26" xfId="0" applyFont="1" applyFill="1" applyBorder="1" applyAlignment="1">
      <alignment horizontal="center" vertical="center"/>
    </xf>
    <xf numFmtId="164" fontId="169" fillId="4" borderId="7" xfId="0" applyFont="1" applyFill="1" applyBorder="1" applyAlignment="1">
      <alignment horizontal="center"/>
    </xf>
    <xf numFmtId="164" fontId="180" fillId="4" borderId="0" xfId="0" applyFont="1" applyFill="1" applyBorder="1" applyAlignment="1">
      <alignment vertical="center"/>
    </xf>
    <xf numFmtId="164" fontId="181" fillId="4" borderId="0" xfId="0" applyFont="1" applyFill="1" applyBorder="1" applyAlignment="1">
      <alignment horizontal="center"/>
    </xf>
    <xf numFmtId="164" fontId="169" fillId="4" borderId="0" xfId="0" applyFont="1" applyFill="1" applyBorder="1" applyAlignment="1">
      <alignment horizontal="center"/>
    </xf>
    <xf numFmtId="164" fontId="169" fillId="4" borderId="0" xfId="0" applyFont="1" applyFill="1" applyAlignment="1">
      <alignment vertical="center"/>
    </xf>
    <xf numFmtId="164" fontId="42" fillId="5" borderId="1" xfId="0" applyFont="1" applyFill="1" applyBorder="1" applyAlignment="1">
      <alignment horizontal="left" vertical="center"/>
    </xf>
    <xf numFmtId="164" fontId="169" fillId="5" borderId="1" xfId="0" applyFont="1" applyFill="1" applyBorder="1" applyAlignment="1">
      <alignment vertical="center"/>
    </xf>
    <xf numFmtId="164" fontId="169" fillId="4" borderId="0" xfId="0" applyFont="1" applyFill="1" applyBorder="1" applyAlignment="1">
      <alignment vertical="center"/>
    </xf>
    <xf numFmtId="164" fontId="153" fillId="5" borderId="1" xfId="0" applyFont="1" applyFill="1" applyBorder="1" applyAlignment="1">
      <alignment horizontal="center" vertical="center"/>
    </xf>
    <xf numFmtId="169" fontId="6" fillId="5" borderId="1" xfId="19" applyNumberFormat="1" applyFont="1" applyFill="1" applyBorder="1" applyAlignment="1" applyProtection="1">
      <alignment horizontal="right" vertical="center"/>
      <protection/>
    </xf>
    <xf numFmtId="164" fontId="153" fillId="4" borderId="0" xfId="0" applyFont="1" applyFill="1" applyAlignment="1">
      <alignment vertical="center"/>
    </xf>
    <xf numFmtId="164" fontId="155" fillId="4" borderId="2" xfId="0" applyFont="1" applyFill="1" applyBorder="1" applyAlignment="1">
      <alignment horizontal="left" vertical="center"/>
    </xf>
    <xf numFmtId="164" fontId="153" fillId="4" borderId="2" xfId="0" applyFont="1" applyFill="1" applyBorder="1" applyAlignment="1">
      <alignment vertical="center"/>
    </xf>
    <xf numFmtId="164" fontId="153" fillId="4" borderId="2" xfId="0" applyFont="1" applyFill="1" applyBorder="1" applyAlignment="1">
      <alignment horizontal="center" vertical="center"/>
    </xf>
    <xf numFmtId="169" fontId="0" fillId="4" borderId="2" xfId="19" applyNumberFormat="1" applyFont="1" applyFill="1" applyBorder="1" applyAlignment="1" applyProtection="1">
      <alignment horizontal="right" vertical="center"/>
      <protection/>
    </xf>
    <xf numFmtId="169" fontId="0" fillId="4" borderId="2" xfId="0" applyNumberFormat="1" applyFont="1" applyFill="1" applyBorder="1" applyAlignment="1">
      <alignment horizontal="right" vertical="center"/>
    </xf>
    <xf numFmtId="247" fontId="182" fillId="4" borderId="0" xfId="19" applyNumberFormat="1" applyFont="1" applyFill="1" applyBorder="1" applyAlignment="1" applyProtection="1">
      <alignment horizontal="right" vertical="center"/>
      <protection/>
    </xf>
    <xf numFmtId="169" fontId="0" fillId="0" borderId="2" xfId="19" applyNumberFormat="1" applyFont="1" applyFill="1" applyBorder="1" applyAlignment="1" applyProtection="1">
      <alignment horizontal="right" vertical="center"/>
      <protection/>
    </xf>
    <xf numFmtId="164" fontId="153" fillId="4" borderId="0" xfId="0" applyFont="1" applyFill="1" applyBorder="1" applyAlignment="1">
      <alignment horizontal="center" vertical="center"/>
    </xf>
    <xf numFmtId="247" fontId="183" fillId="4" borderId="0" xfId="19" applyNumberFormat="1" applyFont="1" applyFill="1" applyBorder="1" applyAlignment="1" applyProtection="1">
      <alignment horizontal="right" vertical="center"/>
      <protection/>
    </xf>
    <xf numFmtId="247" fontId="172" fillId="4" borderId="0" xfId="19" applyNumberFormat="1" applyFont="1" applyFill="1" applyBorder="1" applyAlignment="1" applyProtection="1">
      <alignment horizontal="right" vertical="center"/>
      <protection/>
    </xf>
    <xf numFmtId="169" fontId="181" fillId="4" borderId="0" xfId="0" applyNumberFormat="1" applyFont="1" applyFill="1" applyBorder="1" applyAlignment="1">
      <alignment horizontal="right" vertical="center"/>
    </xf>
    <xf numFmtId="247" fontId="184" fillId="4" borderId="0" xfId="19" applyNumberFormat="1" applyFont="1" applyFill="1" applyBorder="1" applyAlignment="1" applyProtection="1">
      <alignment horizontal="right" vertical="center"/>
      <protection/>
    </xf>
    <xf numFmtId="169" fontId="0" fillId="4" borderId="0" xfId="19" applyNumberFormat="1" applyFont="1" applyFill="1" applyBorder="1" applyAlignment="1" applyProtection="1">
      <alignment horizontal="right" vertical="center"/>
      <protection/>
    </xf>
    <xf numFmtId="164" fontId="155" fillId="5" borderId="0" xfId="0" applyFont="1" applyFill="1" applyBorder="1" applyAlignment="1">
      <alignment horizontal="left" vertical="center"/>
    </xf>
    <xf numFmtId="164" fontId="154" fillId="5" borderId="0" xfId="0" applyFont="1" applyFill="1" applyBorder="1" applyAlignment="1">
      <alignment vertical="center"/>
    </xf>
    <xf numFmtId="164" fontId="153" fillId="5" borderId="0" xfId="0" applyFont="1" applyFill="1" applyBorder="1" applyAlignment="1">
      <alignment horizontal="center" vertical="center"/>
    </xf>
    <xf numFmtId="169" fontId="0" fillId="5" borderId="0" xfId="19" applyNumberFormat="1" applyFont="1" applyFill="1" applyBorder="1" applyAlignment="1" applyProtection="1">
      <alignment horizontal="right" vertical="center"/>
      <protection/>
    </xf>
    <xf numFmtId="169" fontId="0" fillId="5" borderId="0" xfId="0" applyNumberFormat="1" applyFont="1" applyFill="1" applyBorder="1" applyAlignment="1">
      <alignment horizontal="right" vertical="center"/>
    </xf>
    <xf numFmtId="169" fontId="185" fillId="4" borderId="0" xfId="0" applyNumberFormat="1" applyFont="1" applyFill="1" applyBorder="1" applyAlignment="1">
      <alignment horizontal="right" vertical="center"/>
    </xf>
    <xf numFmtId="169" fontId="186" fillId="4" borderId="0" xfId="0" applyNumberFormat="1" applyFont="1" applyFill="1" applyBorder="1" applyAlignment="1">
      <alignment horizontal="right" vertical="center"/>
    </xf>
    <xf numFmtId="169" fontId="187" fillId="4" borderId="0" xfId="0" applyNumberFormat="1" applyFont="1" applyFill="1" applyBorder="1" applyAlignment="1">
      <alignment horizontal="right" vertical="center"/>
    </xf>
    <xf numFmtId="164" fontId="37" fillId="0" borderId="0" xfId="0" applyFont="1" applyFill="1" applyBorder="1" applyAlignment="1">
      <alignment horizontal="left" vertical="center"/>
    </xf>
    <xf numFmtId="164" fontId="188" fillId="0" borderId="0" xfId="0" applyFont="1" applyFill="1" applyAlignment="1">
      <alignment/>
    </xf>
    <xf numFmtId="303" fontId="145" fillId="4" borderId="0" xfId="0" applyNumberFormat="1" applyFont="1" applyFill="1" applyBorder="1" applyAlignment="1">
      <alignment horizontal="left" vertical="center"/>
    </xf>
    <xf numFmtId="303" fontId="6" fillId="4" borderId="0" xfId="0" applyNumberFormat="1" applyFont="1" applyFill="1" applyBorder="1" applyAlignment="1">
      <alignment horizontal="right" vertical="center"/>
    </xf>
    <xf numFmtId="236" fontId="0" fillId="4" borderId="0" xfId="0" applyNumberFormat="1" applyFont="1" applyFill="1" applyBorder="1" applyAlignment="1">
      <alignment horizontal="center" vertical="center"/>
    </xf>
    <xf numFmtId="164" fontId="0" fillId="5" borderId="1" xfId="0" applyFont="1" applyFill="1" applyBorder="1" applyAlignment="1">
      <alignment horizontal="left" vertical="center"/>
    </xf>
    <xf numFmtId="164" fontId="155" fillId="5" borderId="1" xfId="0" applyFont="1" applyFill="1" applyBorder="1" applyAlignment="1">
      <alignment horizontal="left" vertical="center"/>
    </xf>
    <xf numFmtId="164" fontId="189" fillId="5" borderId="1" xfId="0" applyFont="1" applyFill="1" applyBorder="1" applyAlignment="1">
      <alignment vertical="center"/>
    </xf>
    <xf numFmtId="169" fontId="181" fillId="5" borderId="1" xfId="0" applyNumberFormat="1" applyFont="1" applyFill="1" applyBorder="1" applyAlignment="1">
      <alignment horizontal="right" vertical="center"/>
    </xf>
    <xf numFmtId="169" fontId="153" fillId="5" borderId="1" xfId="0" applyNumberFormat="1" applyFont="1" applyFill="1" applyBorder="1" applyAlignment="1">
      <alignment horizontal="center" vertical="center"/>
    </xf>
    <xf numFmtId="169" fontId="6" fillId="5" borderId="1" xfId="0" applyNumberFormat="1" applyFont="1" applyFill="1" applyBorder="1" applyAlignment="1">
      <alignment horizontal="right" vertical="center"/>
    </xf>
    <xf numFmtId="169" fontId="6" fillId="4" borderId="0" xfId="19" applyNumberFormat="1" applyFont="1" applyFill="1" applyBorder="1" applyAlignment="1" applyProtection="1">
      <alignment horizontal="right" vertical="center"/>
      <protection/>
    </xf>
    <xf numFmtId="169" fontId="6" fillId="4" borderId="0" xfId="0" applyNumberFormat="1" applyFont="1" applyFill="1" applyBorder="1" applyAlignment="1">
      <alignment horizontal="right" vertical="center"/>
    </xf>
    <xf numFmtId="169" fontId="169" fillId="4" borderId="0" xfId="0" applyNumberFormat="1" applyFont="1" applyFill="1" applyBorder="1" applyAlignment="1">
      <alignment vertical="center"/>
    </xf>
    <xf numFmtId="164" fontId="155" fillId="5" borderId="2" xfId="0" applyFont="1" applyFill="1" applyBorder="1" applyAlignment="1">
      <alignment horizontal="left" vertical="center"/>
    </xf>
    <xf numFmtId="164" fontId="154" fillId="5" borderId="2" xfId="0" applyFont="1" applyFill="1" applyBorder="1" applyAlignment="1">
      <alignment vertical="center"/>
    </xf>
    <xf numFmtId="164" fontId="153" fillId="5" borderId="2" xfId="0" applyFont="1" applyFill="1" applyBorder="1" applyAlignment="1">
      <alignment horizontal="center" vertical="center"/>
    </xf>
    <xf numFmtId="169" fontId="0" fillId="5" borderId="2" xfId="19" applyNumberFormat="1" applyFont="1" applyFill="1" applyBorder="1" applyAlignment="1" applyProtection="1">
      <alignment horizontal="right" vertical="center"/>
      <protection/>
    </xf>
    <xf numFmtId="169" fontId="153" fillId="4" borderId="0" xfId="0" applyNumberFormat="1" applyFont="1" applyFill="1" applyBorder="1" applyAlignment="1">
      <alignment/>
    </xf>
    <xf numFmtId="164" fontId="0" fillId="5" borderId="32" xfId="0" applyFont="1" applyFill="1" applyBorder="1" applyAlignment="1">
      <alignment horizontal="left" vertical="center"/>
    </xf>
    <xf numFmtId="164" fontId="155" fillId="5" borderId="32" xfId="0" applyFont="1" applyFill="1" applyBorder="1" applyAlignment="1">
      <alignment horizontal="left" vertical="center"/>
    </xf>
    <xf numFmtId="164" fontId="154" fillId="5" borderId="32" xfId="0" applyFont="1" applyFill="1" applyBorder="1" applyAlignment="1">
      <alignment vertical="center"/>
    </xf>
    <xf numFmtId="164" fontId="153" fillId="5" borderId="32" xfId="0" applyFont="1" applyFill="1" applyBorder="1" applyAlignment="1">
      <alignment horizontal="center" vertical="center"/>
    </xf>
    <xf numFmtId="169" fontId="0" fillId="5" borderId="32" xfId="19" applyNumberFormat="1" applyFont="1" applyFill="1" applyBorder="1" applyAlignment="1" applyProtection="1">
      <alignment horizontal="right" vertical="center"/>
      <protection/>
    </xf>
    <xf numFmtId="169" fontId="0" fillId="5" borderId="32" xfId="0" applyNumberFormat="1" applyFont="1" applyFill="1" applyBorder="1" applyAlignment="1">
      <alignment horizontal="right" vertical="center"/>
    </xf>
    <xf numFmtId="164" fontId="6" fillId="4" borderId="1" xfId="0" applyFont="1" applyFill="1" applyBorder="1" applyAlignment="1">
      <alignment horizontal="left" vertical="center"/>
    </xf>
    <xf numFmtId="164" fontId="174" fillId="4" borderId="1" xfId="0" applyFont="1" applyFill="1" applyBorder="1" applyAlignment="1">
      <alignment horizontal="left" vertical="center"/>
    </xf>
    <xf numFmtId="164" fontId="169" fillId="4" borderId="1" xfId="0" applyFont="1" applyFill="1" applyBorder="1" applyAlignment="1">
      <alignment vertical="center"/>
    </xf>
    <xf numFmtId="164" fontId="153" fillId="4" borderId="1" xfId="0" applyFont="1" applyFill="1" applyBorder="1" applyAlignment="1">
      <alignment horizontal="center" vertical="center"/>
    </xf>
    <xf numFmtId="169" fontId="6" fillId="4" borderId="1" xfId="19" applyNumberFormat="1" applyFont="1" applyFill="1" applyBorder="1" applyAlignment="1" applyProtection="1">
      <alignment horizontal="right" vertical="center"/>
      <protection/>
    </xf>
    <xf numFmtId="164" fontId="168" fillId="4" borderId="0" xfId="0" applyFont="1" applyFill="1" applyBorder="1" applyAlignment="1">
      <alignment/>
    </xf>
    <xf numFmtId="164" fontId="169" fillId="4" borderId="0" xfId="0" applyFont="1" applyFill="1" applyBorder="1" applyAlignment="1">
      <alignment/>
    </xf>
    <xf numFmtId="169" fontId="190" fillId="4" borderId="0" xfId="0" applyNumberFormat="1" applyFont="1" applyFill="1" applyBorder="1" applyAlignment="1">
      <alignment horizontal="center"/>
    </xf>
    <xf numFmtId="247" fontId="176" fillId="4" borderId="0" xfId="19" applyNumberFormat="1" applyFont="1" applyFill="1" applyBorder="1" applyAlignment="1" applyProtection="1">
      <alignment horizontal="right"/>
      <protection/>
    </xf>
    <xf numFmtId="169" fontId="177" fillId="4" borderId="0" xfId="0" applyNumberFormat="1" applyFont="1" applyFill="1" applyBorder="1" applyAlignment="1">
      <alignment horizontal="right"/>
    </xf>
    <xf numFmtId="164" fontId="153" fillId="4" borderId="0" xfId="0" applyFont="1" applyFill="1" applyBorder="1" applyAlignment="1">
      <alignment horizontal="center"/>
    </xf>
    <xf numFmtId="164" fontId="153" fillId="0" borderId="0" xfId="0" applyFont="1" applyFill="1" applyAlignment="1">
      <alignment/>
    </xf>
    <xf numFmtId="164" fontId="189" fillId="4" borderId="0" xfId="0" applyFont="1" applyFill="1" applyAlignment="1">
      <alignment/>
    </xf>
    <xf numFmtId="164" fontId="160" fillId="23" borderId="0" xfId="0" applyFont="1" applyFill="1" applyBorder="1" applyAlignment="1">
      <alignment horizontal="center" vertical="center"/>
    </xf>
    <xf numFmtId="164" fontId="6" fillId="4" borderId="40" xfId="0" applyFont="1" applyFill="1" applyBorder="1" applyAlignment="1">
      <alignment horizontal="center" vertical="center" wrapText="1"/>
    </xf>
    <xf numFmtId="164" fontId="6" fillId="4" borderId="45" xfId="0" applyFont="1" applyFill="1" applyBorder="1" applyAlignment="1">
      <alignment horizontal="center" vertical="center" wrapText="1"/>
    </xf>
    <xf numFmtId="164" fontId="6" fillId="4" borderId="0" xfId="0" applyFont="1" applyFill="1" applyBorder="1" applyAlignment="1">
      <alignment horizontal="center" vertical="center" wrapText="1"/>
    </xf>
    <xf numFmtId="164" fontId="6" fillId="4" borderId="27" xfId="0" applyFont="1" applyFill="1" applyBorder="1" applyAlignment="1">
      <alignment horizontal="center" vertical="center" wrapText="1"/>
    </xf>
    <xf numFmtId="164" fontId="181" fillId="4" borderId="7" xfId="0" applyFont="1" applyFill="1" applyBorder="1" applyAlignment="1">
      <alignment horizontal="center" vertical="center"/>
    </xf>
    <xf numFmtId="164" fontId="169" fillId="4" borderId="34" xfId="0" applyFont="1" applyFill="1" applyBorder="1" applyAlignment="1">
      <alignment horizontal="center" vertical="center"/>
    </xf>
    <xf numFmtId="164" fontId="181" fillId="4" borderId="33" xfId="0" applyFont="1" applyFill="1" applyBorder="1" applyAlignment="1">
      <alignment horizontal="center" vertical="center"/>
    </xf>
    <xf numFmtId="164" fontId="169" fillId="4" borderId="7" xfId="0" applyFont="1" applyFill="1" applyBorder="1" applyAlignment="1">
      <alignment horizontal="center" vertical="center"/>
    </xf>
    <xf numFmtId="164" fontId="181" fillId="4" borderId="35" xfId="0" applyFont="1" applyFill="1" applyBorder="1" applyAlignment="1">
      <alignment horizontal="center" vertical="center"/>
    </xf>
    <xf numFmtId="164" fontId="10" fillId="4" borderId="0" xfId="0" applyFont="1" applyFill="1" applyBorder="1" applyAlignment="1">
      <alignment horizontal="left" vertical="center"/>
    </xf>
    <xf numFmtId="164" fontId="169" fillId="4" borderId="0" xfId="0" applyFont="1" applyFill="1" applyAlignment="1">
      <alignment horizontal="center"/>
    </xf>
    <xf numFmtId="168" fontId="161" fillId="4" borderId="1" xfId="0" applyNumberFormat="1" applyFont="1" applyFill="1" applyBorder="1" applyAlignment="1">
      <alignment horizontal="right" vertical="center"/>
    </xf>
    <xf numFmtId="168" fontId="6" fillId="4" borderId="37" xfId="0" applyNumberFormat="1" applyFont="1" applyFill="1" applyBorder="1" applyAlignment="1">
      <alignment horizontal="right" vertical="center"/>
    </xf>
    <xf numFmtId="168" fontId="161" fillId="4" borderId="36" xfId="0" applyNumberFormat="1" applyFont="1" applyFill="1" applyBorder="1" applyAlignment="1">
      <alignment horizontal="right" vertical="center"/>
    </xf>
    <xf numFmtId="168" fontId="6" fillId="4" borderId="1" xfId="0" applyNumberFormat="1" applyFont="1" applyFill="1" applyBorder="1" applyAlignment="1">
      <alignment horizontal="right" vertical="center"/>
    </xf>
    <xf numFmtId="168" fontId="161" fillId="4" borderId="29" xfId="0" applyNumberFormat="1" applyFont="1" applyFill="1" applyBorder="1" applyAlignment="1">
      <alignment horizontal="right" vertical="center"/>
    </xf>
    <xf numFmtId="164" fontId="0" fillId="0" borderId="0" xfId="0" applyFont="1" applyFill="1" applyAlignment="1">
      <alignment vertical="center"/>
    </xf>
    <xf numFmtId="168" fontId="158" fillId="5" borderId="0" xfId="0" applyNumberFormat="1" applyFont="1" applyFill="1" applyBorder="1" applyAlignment="1">
      <alignment horizontal="right" vertical="center"/>
    </xf>
    <xf numFmtId="168" fontId="0" fillId="5" borderId="40" xfId="0" applyNumberFormat="1" applyFont="1" applyFill="1" applyBorder="1" applyAlignment="1">
      <alignment horizontal="right" vertical="center"/>
    </xf>
    <xf numFmtId="168" fontId="158" fillId="5" borderId="39" xfId="19" applyNumberFormat="1" applyFont="1" applyFill="1" applyBorder="1" applyAlignment="1" applyProtection="1">
      <alignment horizontal="right" vertical="center"/>
      <protection/>
    </xf>
    <xf numFmtId="168" fontId="0" fillId="5" borderId="40" xfId="19" applyNumberFormat="1" applyFont="1" applyFill="1" applyBorder="1" applyAlignment="1" applyProtection="1">
      <alignment horizontal="right" vertical="center"/>
      <protection/>
    </xf>
    <xf numFmtId="168" fontId="158" fillId="5" borderId="39" xfId="0" applyNumberFormat="1" applyFont="1" applyFill="1" applyBorder="1" applyAlignment="1">
      <alignment horizontal="right" vertical="center"/>
    </xf>
    <xf numFmtId="168" fontId="0" fillId="5" borderId="0" xfId="0" applyNumberFormat="1" applyFont="1" applyFill="1" applyBorder="1" applyAlignment="1">
      <alignment horizontal="right" vertical="center"/>
    </xf>
    <xf numFmtId="168" fontId="158" fillId="5" borderId="27" xfId="19" applyNumberFormat="1" applyFont="1" applyFill="1" applyBorder="1" applyAlignment="1" applyProtection="1">
      <alignment horizontal="right" vertical="center"/>
      <protection/>
    </xf>
    <xf numFmtId="168" fontId="0" fillId="5" borderId="0" xfId="19" applyNumberFormat="1" applyFont="1" applyFill="1" applyBorder="1" applyAlignment="1" applyProtection="1">
      <alignment horizontal="right" vertical="center"/>
      <protection/>
    </xf>
    <xf numFmtId="168" fontId="158" fillId="0" borderId="0" xfId="0" applyNumberFormat="1" applyFont="1" applyFill="1" applyBorder="1" applyAlignment="1">
      <alignment horizontal="right" vertical="center"/>
    </xf>
    <xf numFmtId="168" fontId="0" fillId="0" borderId="40" xfId="0" applyNumberFormat="1" applyFont="1" applyFill="1" applyBorder="1" applyAlignment="1">
      <alignment horizontal="right" vertical="center"/>
    </xf>
    <xf numFmtId="168" fontId="158" fillId="0" borderId="39" xfId="0" applyNumberFormat="1" applyFont="1" applyFill="1" applyBorder="1" applyAlignment="1">
      <alignment horizontal="right" vertical="center"/>
    </xf>
    <xf numFmtId="168" fontId="158" fillId="0" borderId="39" xfId="19" applyNumberFormat="1" applyFont="1" applyFill="1" applyBorder="1" applyAlignment="1" applyProtection="1">
      <alignment horizontal="right" vertical="center"/>
      <protection/>
    </xf>
    <xf numFmtId="168" fontId="0" fillId="0" borderId="40" xfId="19" applyNumberFormat="1" applyFont="1" applyFill="1" applyBorder="1" applyAlignment="1" applyProtection="1">
      <alignment horizontal="right" vertical="center"/>
      <protection/>
    </xf>
    <xf numFmtId="168" fontId="0" fillId="0" borderId="0" xfId="0" applyNumberFormat="1" applyFont="1" applyFill="1" applyBorder="1" applyAlignment="1">
      <alignment horizontal="right" vertical="center"/>
    </xf>
    <xf numFmtId="168" fontId="158" fillId="0" borderId="27" xfId="19" applyNumberFormat="1" applyFont="1" applyFill="1" applyBorder="1" applyAlignment="1" applyProtection="1">
      <alignment horizontal="right" vertical="center"/>
      <protection/>
    </xf>
    <xf numFmtId="168" fontId="0" fillId="0" borderId="0" xfId="19" applyNumberFormat="1" applyFont="1" applyFill="1" applyBorder="1" applyAlignment="1" applyProtection="1">
      <alignment horizontal="right" vertical="center"/>
      <protection/>
    </xf>
    <xf numFmtId="168" fontId="161" fillId="0" borderId="0" xfId="0" applyNumberFormat="1" applyFont="1" applyFill="1" applyBorder="1" applyAlignment="1">
      <alignment horizontal="right" vertical="center"/>
    </xf>
    <xf numFmtId="168" fontId="6" fillId="0" borderId="40" xfId="0" applyNumberFormat="1" applyFont="1" applyFill="1" applyBorder="1" applyAlignment="1">
      <alignment horizontal="right" vertical="center"/>
    </xf>
    <xf numFmtId="168" fontId="161" fillId="0" borderId="39" xfId="0" applyNumberFormat="1" applyFont="1" applyFill="1" applyBorder="1" applyAlignment="1">
      <alignment horizontal="right" vertical="center"/>
    </xf>
    <xf numFmtId="168" fontId="161" fillId="0" borderId="39" xfId="19" applyNumberFormat="1" applyFont="1" applyFill="1" applyBorder="1" applyAlignment="1" applyProtection="1">
      <alignment horizontal="right" vertical="center"/>
      <protection/>
    </xf>
    <xf numFmtId="168" fontId="6" fillId="0" borderId="40" xfId="19" applyNumberFormat="1" applyFont="1" applyFill="1" applyBorder="1" applyAlignment="1" applyProtection="1">
      <alignment horizontal="right" vertical="center"/>
      <protection/>
    </xf>
    <xf numFmtId="168" fontId="6" fillId="0" borderId="0" xfId="0" applyNumberFormat="1" applyFont="1" applyFill="1" applyBorder="1" applyAlignment="1">
      <alignment horizontal="right" vertical="center"/>
    </xf>
    <xf numFmtId="168" fontId="161" fillId="0" borderId="27" xfId="19" applyNumberFormat="1" applyFont="1" applyFill="1" applyBorder="1" applyAlignment="1" applyProtection="1">
      <alignment horizontal="right" vertical="center"/>
      <protection/>
    </xf>
    <xf numFmtId="168" fontId="6" fillId="0" borderId="0" xfId="19" applyNumberFormat="1" applyFont="1" applyFill="1" applyBorder="1" applyAlignment="1" applyProtection="1">
      <alignment horizontal="right" vertical="center"/>
      <protection/>
    </xf>
    <xf numFmtId="168" fontId="6" fillId="4" borderId="0" xfId="0" applyNumberFormat="1" applyFont="1" applyFill="1" applyBorder="1" applyAlignment="1">
      <alignment horizontal="right" vertical="center"/>
    </xf>
    <xf numFmtId="247" fontId="9" fillId="0" borderId="0" xfId="19" applyNumberFormat="1" applyFont="1" applyFill="1" applyBorder="1" applyAlignment="1" applyProtection="1">
      <alignment vertical="center"/>
      <protection/>
    </xf>
    <xf numFmtId="247" fontId="9" fillId="0" borderId="0" xfId="19" applyNumberFormat="1" applyFont="1" applyFill="1" applyBorder="1" applyAlignment="1" applyProtection="1">
      <alignment horizontal="left" vertical="center"/>
      <protection/>
    </xf>
    <xf numFmtId="247" fontId="163" fillId="4" borderId="0" xfId="19" applyNumberFormat="1" applyFont="1" applyFill="1" applyBorder="1" applyAlignment="1" applyProtection="1">
      <alignment horizontal="right" vertical="center"/>
      <protection/>
    </xf>
    <xf numFmtId="247" fontId="162" fillId="0" borderId="0" xfId="19" applyNumberFormat="1" applyFont="1" applyFill="1" applyBorder="1" applyAlignment="1" applyProtection="1">
      <alignment horizontal="center" vertical="center"/>
      <protection/>
    </xf>
    <xf numFmtId="164" fontId="6" fillId="0" borderId="0" xfId="0" applyFont="1" applyFill="1" applyAlignment="1">
      <alignment/>
    </xf>
    <xf numFmtId="168" fontId="161" fillId="0" borderId="0" xfId="0" applyNumberFormat="1" applyFont="1" applyFill="1" applyBorder="1" applyAlignment="1">
      <alignment horizontal="right"/>
    </xf>
    <xf numFmtId="168" fontId="6" fillId="0" borderId="40" xfId="0" applyNumberFormat="1" applyFont="1" applyFill="1" applyBorder="1" applyAlignment="1">
      <alignment horizontal="right"/>
    </xf>
    <xf numFmtId="168" fontId="161" fillId="0" borderId="39" xfId="0" applyNumberFormat="1" applyFont="1" applyFill="1" applyBorder="1" applyAlignment="1">
      <alignment horizontal="right"/>
    </xf>
    <xf numFmtId="168" fontId="6" fillId="0" borderId="0" xfId="0" applyNumberFormat="1" applyFont="1" applyFill="1" applyBorder="1" applyAlignment="1">
      <alignment horizontal="right"/>
    </xf>
    <xf numFmtId="168" fontId="161" fillId="0" borderId="27" xfId="0" applyNumberFormat="1" applyFont="1" applyFill="1" applyBorder="1" applyAlignment="1">
      <alignment horizontal="right"/>
    </xf>
    <xf numFmtId="247" fontId="9" fillId="0" borderId="0" xfId="19" applyNumberFormat="1" applyFont="1" applyFill="1" applyBorder="1" applyAlignment="1" applyProtection="1">
      <alignment/>
      <protection/>
    </xf>
    <xf numFmtId="247" fontId="163" fillId="0" borderId="0" xfId="19" applyNumberFormat="1" applyFont="1" applyFill="1" applyBorder="1" applyAlignment="1" applyProtection="1">
      <alignment/>
      <protection/>
    </xf>
    <xf numFmtId="247" fontId="163" fillId="4" borderId="0" xfId="19" applyNumberFormat="1" applyFont="1" applyFill="1" applyBorder="1" applyAlignment="1" applyProtection="1">
      <alignment/>
      <protection/>
    </xf>
    <xf numFmtId="247" fontId="162" fillId="0" borderId="0" xfId="19" applyNumberFormat="1" applyFont="1" applyFill="1" applyBorder="1" applyAlignment="1" applyProtection="1">
      <alignment horizontal="center"/>
      <protection/>
    </xf>
    <xf numFmtId="247" fontId="163" fillId="0" borderId="0" xfId="19" applyNumberFormat="1" applyFont="1" applyFill="1" applyBorder="1" applyAlignment="1" applyProtection="1">
      <alignment horizontal="right"/>
      <protection/>
    </xf>
    <xf numFmtId="247" fontId="9" fillId="0" borderId="40" xfId="19" applyNumberFormat="1" applyFont="1" applyFill="1" applyBorder="1" applyAlignment="1" applyProtection="1">
      <alignment horizontal="right"/>
      <protection/>
    </xf>
    <xf numFmtId="247" fontId="163" fillId="0" borderId="39" xfId="19" applyNumberFormat="1" applyFont="1" applyFill="1" applyBorder="1" applyAlignment="1" applyProtection="1">
      <alignment horizontal="right"/>
      <protection/>
    </xf>
    <xf numFmtId="247" fontId="9" fillId="0" borderId="0" xfId="19" applyNumberFormat="1" applyFont="1" applyFill="1" applyBorder="1" applyAlignment="1" applyProtection="1">
      <alignment horizontal="right"/>
      <protection/>
    </xf>
    <xf numFmtId="168" fontId="161" fillId="5" borderId="0" xfId="0" applyNumberFormat="1" applyFont="1" applyFill="1" applyBorder="1" applyAlignment="1">
      <alignment horizontal="right" vertical="center"/>
    </xf>
    <xf numFmtId="168" fontId="6" fillId="5" borderId="40" xfId="0" applyNumberFormat="1" applyFont="1" applyFill="1" applyBorder="1" applyAlignment="1">
      <alignment horizontal="right" vertical="center"/>
    </xf>
    <xf numFmtId="168" fontId="161" fillId="5" borderId="39" xfId="0" applyNumberFormat="1" applyFont="1" applyFill="1" applyBorder="1" applyAlignment="1">
      <alignment horizontal="right" vertical="center"/>
    </xf>
    <xf numFmtId="168" fontId="161" fillId="5" borderId="39" xfId="19" applyNumberFormat="1" applyFont="1" applyFill="1" applyBorder="1" applyAlignment="1" applyProtection="1">
      <alignment horizontal="right" vertical="center"/>
      <protection/>
    </xf>
    <xf numFmtId="168" fontId="6" fillId="5" borderId="40" xfId="19" applyNumberFormat="1" applyFont="1" applyFill="1" applyBorder="1" applyAlignment="1" applyProtection="1">
      <alignment horizontal="right" vertical="center"/>
      <protection/>
    </xf>
    <xf numFmtId="168" fontId="6" fillId="5" borderId="0" xfId="0" applyNumberFormat="1" applyFont="1" applyFill="1" applyBorder="1" applyAlignment="1">
      <alignment horizontal="right" vertical="center"/>
    </xf>
    <xf numFmtId="168" fontId="161" fillId="5" borderId="27" xfId="19" applyNumberFormat="1" applyFont="1" applyFill="1" applyBorder="1" applyAlignment="1" applyProtection="1">
      <alignment horizontal="right" vertical="center"/>
      <protection/>
    </xf>
    <xf numFmtId="168" fontId="6" fillId="5" borderId="0" xfId="19" applyNumberFormat="1" applyFont="1" applyFill="1" applyBorder="1" applyAlignment="1" applyProtection="1">
      <alignment horizontal="right" vertical="center"/>
      <protection/>
    </xf>
    <xf numFmtId="168" fontId="161" fillId="11" borderId="27" xfId="19" applyNumberFormat="1" applyFont="1" applyFill="1" applyBorder="1" applyAlignment="1" applyProtection="1">
      <alignment horizontal="right" vertical="center"/>
      <protection/>
    </xf>
    <xf numFmtId="168" fontId="6" fillId="11" borderId="0" xfId="0" applyNumberFormat="1" applyFont="1" applyFill="1" applyBorder="1" applyAlignment="1">
      <alignment horizontal="right" vertical="center"/>
    </xf>
    <xf numFmtId="168" fontId="158" fillId="4" borderId="0" xfId="0" applyNumberFormat="1" applyFont="1" applyFill="1" applyBorder="1" applyAlignment="1">
      <alignment horizontal="right" vertical="center"/>
    </xf>
    <xf numFmtId="168" fontId="0" fillId="4" borderId="40" xfId="0" applyNumberFormat="1" applyFont="1" applyFill="1" applyBorder="1" applyAlignment="1">
      <alignment horizontal="right" vertical="center"/>
    </xf>
    <xf numFmtId="168" fontId="158" fillId="4" borderId="39" xfId="0" applyNumberFormat="1" applyFont="1" applyFill="1" applyBorder="1" applyAlignment="1">
      <alignment horizontal="right" vertical="center"/>
    </xf>
    <xf numFmtId="168" fontId="158" fillId="4" borderId="39" xfId="19" applyNumberFormat="1" applyFont="1" applyFill="1" applyBorder="1" applyAlignment="1" applyProtection="1">
      <alignment horizontal="right" vertical="center"/>
      <protection/>
    </xf>
    <xf numFmtId="168" fontId="0" fillId="4" borderId="40" xfId="19" applyNumberFormat="1" applyFont="1" applyFill="1" applyBorder="1" applyAlignment="1" applyProtection="1">
      <alignment horizontal="right" vertical="center"/>
      <protection/>
    </xf>
    <xf numFmtId="168" fontId="0" fillId="4" borderId="0" xfId="0" applyNumberFormat="1" applyFont="1" applyFill="1" applyBorder="1" applyAlignment="1">
      <alignment horizontal="right" vertical="center"/>
    </xf>
    <xf numFmtId="168" fontId="158" fillId="4" borderId="27" xfId="19" applyNumberFormat="1" applyFont="1" applyFill="1" applyBorder="1" applyAlignment="1" applyProtection="1">
      <alignment horizontal="right" vertical="center"/>
      <protection/>
    </xf>
    <xf numFmtId="168" fontId="0" fillId="4" borderId="0" xfId="19" applyNumberFormat="1" applyFont="1" applyFill="1" applyBorder="1" applyAlignment="1" applyProtection="1">
      <alignment horizontal="right" vertical="center"/>
      <protection/>
    </xf>
    <xf numFmtId="168" fontId="158" fillId="11" borderId="27" xfId="19" applyNumberFormat="1" applyFont="1" applyFill="1" applyBorder="1" applyAlignment="1" applyProtection="1">
      <alignment horizontal="right" vertical="center"/>
      <protection/>
    </xf>
    <xf numFmtId="168" fontId="0" fillId="11" borderId="0" xfId="19" applyNumberFormat="1" applyFont="1" applyFill="1" applyBorder="1" applyAlignment="1" applyProtection="1">
      <alignment horizontal="right" vertical="center"/>
      <protection/>
    </xf>
    <xf numFmtId="168" fontId="161" fillId="4" borderId="0" xfId="0" applyNumberFormat="1" applyFont="1" applyFill="1" applyBorder="1" applyAlignment="1">
      <alignment horizontal="right" vertical="center"/>
    </xf>
    <xf numFmtId="168" fontId="6" fillId="4" borderId="40" xfId="0" applyNumberFormat="1" applyFont="1" applyFill="1" applyBorder="1" applyAlignment="1">
      <alignment horizontal="right" vertical="center"/>
    </xf>
    <xf numFmtId="168" fontId="161" fillId="4" borderId="39" xfId="0" applyNumberFormat="1" applyFont="1" applyFill="1" applyBorder="1" applyAlignment="1">
      <alignment horizontal="right" vertical="center"/>
    </xf>
    <xf numFmtId="168" fontId="161" fillId="4" borderId="39" xfId="19" applyNumberFormat="1" applyFont="1" applyFill="1" applyBorder="1" applyAlignment="1" applyProtection="1">
      <alignment horizontal="right" vertical="center"/>
      <protection/>
    </xf>
    <xf numFmtId="168" fontId="6" fillId="4" borderId="40" xfId="19" applyNumberFormat="1" applyFont="1" applyFill="1" applyBorder="1" applyAlignment="1" applyProtection="1">
      <alignment horizontal="right" vertical="center"/>
      <protection/>
    </xf>
    <xf numFmtId="168" fontId="161" fillId="4" borderId="27" xfId="19" applyNumberFormat="1" applyFont="1" applyFill="1" applyBorder="1" applyAlignment="1" applyProtection="1">
      <alignment horizontal="right" vertical="center"/>
      <protection/>
    </xf>
    <xf numFmtId="168" fontId="6" fillId="4" borderId="0" xfId="19" applyNumberFormat="1" applyFont="1" applyFill="1" applyBorder="1" applyAlignment="1" applyProtection="1">
      <alignment horizontal="right" vertical="center"/>
      <protection/>
    </xf>
    <xf numFmtId="168" fontId="6" fillId="11" borderId="0" xfId="19" applyNumberFormat="1" applyFont="1" applyFill="1" applyBorder="1" applyAlignment="1" applyProtection="1">
      <alignment horizontal="right" vertical="center"/>
      <protection/>
    </xf>
    <xf numFmtId="236" fontId="6" fillId="0" borderId="0" xfId="0" applyNumberFormat="1" applyFont="1" applyFill="1" applyBorder="1" applyAlignment="1">
      <alignment horizontal="center" vertical="center"/>
    </xf>
    <xf numFmtId="168" fontId="161" fillId="0" borderId="27" xfId="0" applyNumberFormat="1" applyFont="1" applyFill="1" applyBorder="1" applyAlignment="1">
      <alignment horizontal="right" vertical="center"/>
    </xf>
    <xf numFmtId="236" fontId="6" fillId="5" borderId="0" xfId="0" applyNumberFormat="1" applyFont="1" applyFill="1" applyBorder="1" applyAlignment="1">
      <alignment horizontal="center" vertical="center"/>
    </xf>
    <xf numFmtId="168" fontId="158" fillId="5" borderId="27" xfId="0" applyNumberFormat="1" applyFont="1" applyFill="1" applyBorder="1" applyAlignment="1">
      <alignment horizontal="right" vertical="center"/>
    </xf>
    <xf numFmtId="164" fontId="6" fillId="0" borderId="2" xfId="0" applyFont="1" applyFill="1" applyBorder="1" applyAlignment="1">
      <alignment horizontal="center"/>
    </xf>
    <xf numFmtId="168" fontId="161" fillId="0" borderId="2" xfId="0" applyNumberFormat="1" applyFont="1" applyFill="1" applyBorder="1" applyAlignment="1">
      <alignment horizontal="right"/>
    </xf>
    <xf numFmtId="168" fontId="6" fillId="0" borderId="42" xfId="0" applyNumberFormat="1" applyFont="1" applyFill="1" applyBorder="1" applyAlignment="1">
      <alignment horizontal="right"/>
    </xf>
    <xf numFmtId="168" fontId="161" fillId="0" borderId="41" xfId="0" applyNumberFormat="1" applyFont="1" applyFill="1" applyBorder="1" applyAlignment="1">
      <alignment horizontal="right"/>
    </xf>
    <xf numFmtId="168" fontId="6" fillId="0" borderId="2" xfId="0" applyNumberFormat="1" applyFont="1" applyFill="1" applyBorder="1" applyAlignment="1">
      <alignment horizontal="right"/>
    </xf>
    <xf numFmtId="168" fontId="161" fillId="0" borderId="43" xfId="0" applyNumberFormat="1" applyFont="1" applyFill="1" applyBorder="1" applyAlignment="1">
      <alignment horizontal="right"/>
    </xf>
    <xf numFmtId="168" fontId="158" fillId="0" borderId="0" xfId="0" applyNumberFormat="1" applyFont="1" applyFill="1" applyBorder="1" applyAlignment="1">
      <alignment horizontal="right"/>
    </xf>
    <xf numFmtId="168" fontId="0" fillId="0" borderId="0" xfId="0" applyNumberFormat="1" applyFont="1" applyFill="1" applyBorder="1" applyAlignment="1">
      <alignment horizontal="right"/>
    </xf>
    <xf numFmtId="168" fontId="158" fillId="4" borderId="0" xfId="0" applyNumberFormat="1" applyFont="1" applyFill="1" applyBorder="1" applyAlignment="1">
      <alignment horizontal="right"/>
    </xf>
    <xf numFmtId="168" fontId="0" fillId="4" borderId="0" xfId="0" applyNumberFormat="1" applyFont="1" applyFill="1" applyBorder="1" applyAlignment="1">
      <alignment horizontal="right"/>
    </xf>
    <xf numFmtId="168" fontId="6" fillId="4" borderId="19" xfId="0" applyNumberFormat="1" applyFont="1" applyFill="1" applyBorder="1" applyAlignment="1">
      <alignment horizontal="right" vertical="center"/>
    </xf>
    <xf numFmtId="168" fontId="158" fillId="5" borderId="0" xfId="19" applyNumberFormat="1" applyFont="1" applyFill="1" applyBorder="1" applyAlignment="1" applyProtection="1">
      <alignment horizontal="right" vertical="center"/>
      <protection/>
    </xf>
    <xf numFmtId="168" fontId="0" fillId="5" borderId="30" xfId="0" applyNumberFormat="1" applyFont="1" applyFill="1" applyBorder="1" applyAlignment="1">
      <alignment horizontal="right" vertical="center"/>
    </xf>
    <xf numFmtId="247" fontId="171" fillId="0" borderId="0" xfId="19" applyNumberFormat="1" applyFont="1" applyFill="1" applyBorder="1" applyAlignment="1" applyProtection="1">
      <alignment vertical="center"/>
      <protection/>
    </xf>
    <xf numFmtId="247" fontId="9" fillId="4" borderId="0" xfId="19" applyNumberFormat="1" applyFont="1" applyFill="1" applyBorder="1" applyAlignment="1" applyProtection="1">
      <alignment vertical="center"/>
      <protection/>
    </xf>
    <xf numFmtId="247" fontId="171" fillId="4" borderId="0" xfId="19" applyNumberFormat="1" applyFont="1" applyFill="1" applyBorder="1" applyAlignment="1" applyProtection="1">
      <alignment vertical="center"/>
      <protection/>
    </xf>
    <xf numFmtId="247" fontId="155" fillId="4" borderId="0" xfId="19" applyNumberFormat="1" applyFont="1" applyFill="1" applyBorder="1" applyAlignment="1" applyProtection="1">
      <alignment horizontal="center" vertical="center"/>
      <protection/>
    </xf>
    <xf numFmtId="247" fontId="171" fillId="4" borderId="0" xfId="19" applyNumberFormat="1" applyFont="1" applyFill="1" applyBorder="1" applyAlignment="1" applyProtection="1">
      <alignment horizontal="right" vertical="center"/>
      <protection/>
    </xf>
    <xf numFmtId="247" fontId="191" fillId="4" borderId="0" xfId="19" applyNumberFormat="1" applyFont="1" applyFill="1" applyBorder="1" applyAlignment="1" applyProtection="1">
      <alignment horizontal="center" vertical="center"/>
      <protection/>
    </xf>
    <xf numFmtId="247" fontId="163" fillId="4" borderId="39" xfId="19" applyNumberFormat="1" applyFont="1" applyFill="1" applyBorder="1" applyAlignment="1" applyProtection="1">
      <alignment horizontal="right" vertical="center"/>
      <protection/>
    </xf>
    <xf numFmtId="164" fontId="39" fillId="0" borderId="0" xfId="0" applyFont="1" applyFill="1" applyBorder="1" applyAlignment="1">
      <alignment vertical="center"/>
    </xf>
    <xf numFmtId="303" fontId="6" fillId="4" borderId="2" xfId="0" applyNumberFormat="1" applyFont="1" applyFill="1" applyBorder="1" applyAlignment="1">
      <alignment horizontal="left" vertical="center"/>
    </xf>
    <xf numFmtId="164" fontId="39" fillId="4" borderId="2" xfId="0" applyFont="1" applyFill="1" applyBorder="1" applyAlignment="1">
      <alignment vertical="center"/>
    </xf>
    <xf numFmtId="303" fontId="6" fillId="4" borderId="2" xfId="0" applyNumberFormat="1" applyFont="1" applyFill="1" applyBorder="1" applyAlignment="1">
      <alignment horizontal="right" vertical="center"/>
    </xf>
    <xf numFmtId="169" fontId="42" fillId="4" borderId="2" xfId="0" applyNumberFormat="1" applyFont="1" applyFill="1" applyBorder="1" applyAlignment="1">
      <alignment horizontal="right" vertical="center"/>
    </xf>
    <xf numFmtId="236" fontId="39" fillId="4" borderId="2" xfId="0" applyNumberFormat="1" applyFont="1" applyFill="1" applyBorder="1" applyAlignment="1">
      <alignment horizontal="right" vertical="center"/>
    </xf>
    <xf numFmtId="236" fontId="39" fillId="4" borderId="2" xfId="0" applyNumberFormat="1" applyFont="1" applyFill="1" applyBorder="1" applyAlignment="1">
      <alignment horizontal="center" vertical="center"/>
    </xf>
    <xf numFmtId="168" fontId="161" fillId="4" borderId="2" xfId="0" applyNumberFormat="1" applyFont="1" applyFill="1" applyBorder="1" applyAlignment="1">
      <alignment horizontal="right" vertical="center"/>
    </xf>
    <xf numFmtId="168" fontId="6" fillId="4" borderId="42" xfId="0" applyNumberFormat="1" applyFont="1" applyFill="1" applyBorder="1" applyAlignment="1">
      <alignment horizontal="right" vertical="center"/>
    </xf>
    <xf numFmtId="168" fontId="161" fillId="4" borderId="41" xfId="0" applyNumberFormat="1" applyFont="1" applyFill="1" applyBorder="1" applyAlignment="1">
      <alignment horizontal="right" vertical="center"/>
    </xf>
    <xf numFmtId="168" fontId="6" fillId="4" borderId="2" xfId="0" applyNumberFormat="1" applyFont="1" applyFill="1" applyBorder="1" applyAlignment="1">
      <alignment horizontal="right" vertical="center"/>
    </xf>
    <xf numFmtId="168" fontId="6" fillId="4" borderId="44" xfId="0" applyNumberFormat="1" applyFont="1" applyFill="1" applyBorder="1" applyAlignment="1">
      <alignment horizontal="right" vertical="center"/>
    </xf>
    <xf numFmtId="164" fontId="39" fillId="4" borderId="0" xfId="0" applyFont="1" applyFill="1" applyBorder="1" applyAlignment="1">
      <alignment vertical="center"/>
    </xf>
    <xf numFmtId="304" fontId="170" fillId="4" borderId="0" xfId="0" applyNumberFormat="1" applyFont="1" applyFill="1" applyBorder="1" applyAlignment="1">
      <alignment/>
    </xf>
    <xf numFmtId="304" fontId="153" fillId="4" borderId="0" xfId="0" applyNumberFormat="1" applyFont="1" applyFill="1" applyBorder="1" applyAlignment="1">
      <alignment horizontal="right"/>
    </xf>
    <xf numFmtId="304" fontId="153" fillId="4" borderId="0" xfId="0" applyNumberFormat="1" applyFont="1" applyFill="1" applyBorder="1" applyAlignment="1">
      <alignment/>
    </xf>
    <xf numFmtId="304" fontId="158" fillId="4" borderId="0" xfId="0" applyNumberFormat="1" applyFont="1" applyFill="1" applyBorder="1" applyAlignment="1">
      <alignment/>
    </xf>
    <xf numFmtId="304" fontId="0" fillId="4" borderId="0" xfId="0" applyNumberFormat="1" applyFont="1" applyFill="1" applyBorder="1" applyAlignment="1">
      <alignment/>
    </xf>
    <xf numFmtId="164" fontId="160" fillId="23" borderId="1" xfId="0" applyNumberFormat="1" applyFont="1" applyFill="1" applyBorder="1" applyAlignment="1">
      <alignment horizontal="center" vertical="center"/>
    </xf>
    <xf numFmtId="304" fontId="161" fillId="4" borderId="0" xfId="0" applyNumberFormat="1" applyFont="1" applyFill="1" applyBorder="1" applyAlignment="1">
      <alignment horizontal="center"/>
    </xf>
    <xf numFmtId="304" fontId="6" fillId="4" borderId="0" xfId="0" applyNumberFormat="1" applyFont="1" applyFill="1" applyBorder="1" applyAlignment="1">
      <alignment horizontal="center"/>
    </xf>
    <xf numFmtId="169" fontId="10" fillId="4" borderId="1" xfId="0" applyNumberFormat="1" applyFont="1" applyFill="1" applyBorder="1" applyAlignment="1">
      <alignment horizontal="right" vertical="center"/>
    </xf>
    <xf numFmtId="236" fontId="39" fillId="4" borderId="1" xfId="0" applyNumberFormat="1" applyFont="1" applyFill="1" applyBorder="1" applyAlignment="1">
      <alignment horizontal="right" vertical="center"/>
    </xf>
    <xf numFmtId="304" fontId="161" fillId="4" borderId="36" xfId="0" applyNumberFormat="1" applyFont="1" applyFill="1" applyBorder="1" applyAlignment="1">
      <alignment vertical="center"/>
    </xf>
    <xf numFmtId="304" fontId="6" fillId="4" borderId="37" xfId="0" applyNumberFormat="1" applyFont="1" applyFill="1" applyBorder="1" applyAlignment="1">
      <alignment vertical="center"/>
    </xf>
    <xf numFmtId="304" fontId="161" fillId="4" borderId="1" xfId="0" applyNumberFormat="1" applyFont="1" applyFill="1" applyBorder="1" applyAlignment="1">
      <alignment vertical="center"/>
    </xf>
    <xf numFmtId="304" fontId="6" fillId="4" borderId="1" xfId="0" applyNumberFormat="1" applyFont="1" applyFill="1" applyBorder="1" applyAlignment="1">
      <alignment vertical="center"/>
    </xf>
    <xf numFmtId="304" fontId="6" fillId="4" borderId="19" xfId="0" applyNumberFormat="1" applyFont="1" applyFill="1" applyBorder="1" applyAlignment="1">
      <alignment vertical="center"/>
    </xf>
    <xf numFmtId="164" fontId="172" fillId="4" borderId="0" xfId="0" applyFont="1" applyFill="1" applyBorder="1" applyAlignment="1">
      <alignment horizontal="center" vertical="center"/>
    </xf>
    <xf numFmtId="303" fontId="145" fillId="4" borderId="7" xfId="0" applyNumberFormat="1" applyFont="1" applyFill="1" applyBorder="1" applyAlignment="1">
      <alignment horizontal="left" vertical="center"/>
    </xf>
    <xf numFmtId="303" fontId="6" fillId="4" borderId="7" xfId="0" applyNumberFormat="1" applyFont="1" applyFill="1" applyBorder="1" applyAlignment="1">
      <alignment horizontal="right" vertical="center"/>
    </xf>
    <xf numFmtId="169" fontId="0" fillId="4" borderId="7" xfId="0" applyNumberFormat="1" applyFont="1" applyFill="1" applyBorder="1" applyAlignment="1">
      <alignment horizontal="right" vertical="center"/>
    </xf>
    <xf numFmtId="164" fontId="23" fillId="4" borderId="7" xfId="0" applyFont="1" applyFill="1" applyBorder="1" applyAlignment="1">
      <alignment vertical="center"/>
    </xf>
    <xf numFmtId="169" fontId="10" fillId="4" borderId="7" xfId="0" applyNumberFormat="1" applyFont="1" applyFill="1" applyBorder="1" applyAlignment="1">
      <alignment horizontal="right" vertical="center"/>
    </xf>
    <xf numFmtId="169" fontId="10" fillId="4" borderId="0" xfId="0" applyNumberFormat="1" applyFont="1" applyFill="1" applyBorder="1" applyAlignment="1">
      <alignment horizontal="right" vertical="center"/>
    </xf>
    <xf numFmtId="169" fontId="6" fillId="4" borderId="7" xfId="0" applyNumberFormat="1" applyFont="1" applyFill="1" applyBorder="1" applyAlignment="1">
      <alignment horizontal="center" vertical="center"/>
    </xf>
    <xf numFmtId="304" fontId="192" fillId="4" borderId="7" xfId="0" applyNumberFormat="1" applyFont="1" applyFill="1" applyBorder="1" applyAlignment="1">
      <alignment horizontal="right" vertical="center"/>
    </xf>
    <xf numFmtId="304" fontId="39" fillId="4" borderId="7" xfId="0" applyNumberFormat="1" applyFont="1" applyFill="1" applyBorder="1" applyAlignment="1">
      <alignment horizontal="right" vertical="center"/>
    </xf>
    <xf numFmtId="304" fontId="192" fillId="4" borderId="33" xfId="0" applyNumberFormat="1" applyFont="1" applyFill="1" applyBorder="1" applyAlignment="1">
      <alignment horizontal="right" vertical="center"/>
    </xf>
    <xf numFmtId="304" fontId="164" fillId="4" borderId="33" xfId="0" applyNumberFormat="1" applyFont="1" applyFill="1" applyBorder="1" applyAlignment="1">
      <alignment vertical="center"/>
    </xf>
    <xf numFmtId="304" fontId="23" fillId="4" borderId="7" xfId="0" applyNumberFormat="1" applyFont="1" applyFill="1" applyBorder="1" applyAlignment="1">
      <alignment vertical="center"/>
    </xf>
    <xf numFmtId="304" fontId="164" fillId="4" borderId="7" xfId="0" applyNumberFormat="1" applyFont="1" applyFill="1" applyBorder="1" applyAlignment="1">
      <alignment vertical="center"/>
    </xf>
    <xf numFmtId="304" fontId="23" fillId="4" borderId="31" xfId="0" applyNumberFormat="1" applyFont="1" applyFill="1" applyBorder="1" applyAlignment="1">
      <alignment vertical="center"/>
    </xf>
    <xf numFmtId="304" fontId="39" fillId="4" borderId="46" xfId="0" applyNumberFormat="1" applyFont="1" applyFill="1" applyBorder="1" applyAlignment="1">
      <alignment horizontal="right" vertical="center"/>
    </xf>
    <xf numFmtId="304" fontId="164" fillId="4" borderId="47" xfId="0" applyNumberFormat="1" applyFont="1" applyFill="1" applyBorder="1" applyAlignment="1">
      <alignment vertical="center"/>
    </xf>
    <xf numFmtId="164" fontId="169" fillId="0" borderId="0" xfId="0" applyFont="1" applyFill="1" applyAlignment="1">
      <alignment vertical="center"/>
    </xf>
    <xf numFmtId="164" fontId="193" fillId="5" borderId="0" xfId="0" applyFont="1" applyFill="1" applyBorder="1" applyAlignment="1">
      <alignment vertical="center"/>
    </xf>
    <xf numFmtId="164" fontId="174" fillId="5" borderId="0" xfId="0" applyFont="1" applyFill="1" applyBorder="1" applyAlignment="1">
      <alignment horizontal="left" vertical="center"/>
    </xf>
    <xf numFmtId="164" fontId="193" fillId="4" borderId="0" xfId="0" applyFont="1" applyFill="1" applyBorder="1" applyAlignment="1">
      <alignment vertical="center"/>
    </xf>
    <xf numFmtId="164" fontId="169" fillId="5" borderId="0" xfId="0" applyFont="1" applyFill="1" applyBorder="1" applyAlignment="1">
      <alignment horizontal="center" vertical="center"/>
    </xf>
    <xf numFmtId="304" fontId="0" fillId="5" borderId="30" xfId="0" applyNumberFormat="1" applyFont="1" applyFill="1" applyBorder="1" applyAlignment="1">
      <alignment horizontal="right" vertical="center"/>
    </xf>
    <xf numFmtId="304" fontId="158" fillId="4" borderId="0" xfId="0" applyNumberFormat="1" applyFont="1" applyFill="1" applyBorder="1" applyAlignment="1">
      <alignment horizontal="center"/>
    </xf>
    <xf numFmtId="304" fontId="0" fillId="4" borderId="0" xfId="0" applyNumberFormat="1" applyFont="1" applyFill="1" applyBorder="1" applyAlignment="1">
      <alignment horizontal="center"/>
    </xf>
    <xf numFmtId="304" fontId="158" fillId="4" borderId="39" xfId="0" applyNumberFormat="1" applyFont="1" applyFill="1" applyBorder="1" applyAlignment="1">
      <alignment horizontal="center"/>
    </xf>
    <xf numFmtId="304" fontId="158" fillId="4" borderId="27" xfId="0" applyNumberFormat="1" applyFont="1" applyFill="1" applyBorder="1" applyAlignment="1">
      <alignment horizontal="center"/>
    </xf>
    <xf numFmtId="304" fontId="158" fillId="4" borderId="48" xfId="0" applyNumberFormat="1" applyFont="1" applyFill="1" applyBorder="1" applyAlignment="1">
      <alignment horizontal="center"/>
    </xf>
    <xf numFmtId="304" fontId="0" fillId="4" borderId="49" xfId="0" applyNumberFormat="1" applyFont="1" applyFill="1" applyBorder="1" applyAlignment="1">
      <alignment horizontal="center"/>
    </xf>
    <xf numFmtId="304" fontId="23" fillId="4" borderId="0" xfId="0" applyNumberFormat="1" applyFont="1" applyFill="1" applyBorder="1" applyAlignment="1">
      <alignment vertical="center"/>
    </xf>
    <xf numFmtId="304" fontId="164" fillId="4" borderId="39" xfId="0" applyNumberFormat="1" applyFont="1" applyFill="1" applyBorder="1" applyAlignment="1">
      <alignment vertical="center"/>
    </xf>
    <xf numFmtId="304" fontId="23" fillId="4" borderId="30" xfId="0" applyNumberFormat="1" applyFont="1" applyFill="1" applyBorder="1" applyAlignment="1">
      <alignment vertical="center"/>
    </xf>
    <xf numFmtId="304" fontId="164" fillId="4" borderId="0" xfId="0" applyNumberFormat="1" applyFont="1" applyFill="1" applyBorder="1" applyAlignment="1">
      <alignment vertical="center"/>
    </xf>
    <xf numFmtId="304" fontId="158" fillId="4" borderId="7" xfId="0" applyNumberFormat="1" applyFont="1" applyFill="1" applyBorder="1" applyAlignment="1">
      <alignment horizontal="right" vertical="center"/>
    </xf>
    <xf numFmtId="304" fontId="0" fillId="4" borderId="7" xfId="0" applyNumberFormat="1" applyFont="1" applyFill="1" applyBorder="1" applyAlignment="1">
      <alignment horizontal="right" vertical="center"/>
    </xf>
    <xf numFmtId="304" fontId="158" fillId="4" borderId="33" xfId="0" applyNumberFormat="1" applyFont="1" applyFill="1" applyBorder="1" applyAlignment="1">
      <alignment horizontal="right" vertical="center"/>
    </xf>
    <xf numFmtId="304" fontId="158" fillId="4" borderId="33" xfId="0" applyNumberFormat="1" applyFont="1" applyFill="1" applyBorder="1" applyAlignment="1">
      <alignment vertical="center"/>
    </xf>
    <xf numFmtId="304" fontId="0" fillId="4" borderId="7" xfId="0" applyNumberFormat="1" applyFont="1" applyFill="1" applyBorder="1" applyAlignment="1">
      <alignment vertical="center"/>
    </xf>
    <xf numFmtId="304" fontId="158" fillId="4" borderId="7" xfId="0" applyNumberFormat="1" applyFont="1" applyFill="1" applyBorder="1" applyAlignment="1">
      <alignment vertical="center"/>
    </xf>
    <xf numFmtId="304" fontId="158" fillId="4" borderId="35" xfId="0" applyNumberFormat="1" applyFont="1" applyFill="1" applyBorder="1" applyAlignment="1">
      <alignment vertical="center"/>
    </xf>
    <xf numFmtId="304" fontId="158" fillId="4" borderId="47" xfId="0" applyNumberFormat="1" applyFont="1" applyFill="1" applyBorder="1" applyAlignment="1">
      <alignment horizontal="right" vertical="center"/>
    </xf>
    <xf numFmtId="304" fontId="158" fillId="4" borderId="47" xfId="0" applyNumberFormat="1" applyFont="1" applyFill="1" applyBorder="1" applyAlignment="1">
      <alignment vertical="center"/>
    </xf>
    <xf numFmtId="304" fontId="0" fillId="4" borderId="30" xfId="0" applyNumberFormat="1" applyFont="1" applyFill="1" applyBorder="1" applyAlignment="1">
      <alignment horizontal="right" vertical="center"/>
    </xf>
    <xf numFmtId="304" fontId="161" fillId="4" borderId="39" xfId="19" applyNumberFormat="1" applyFont="1" applyFill="1" applyBorder="1" applyAlignment="1" applyProtection="1">
      <alignment horizontal="right" vertical="center"/>
      <protection/>
    </xf>
    <xf numFmtId="304" fontId="6" fillId="4" borderId="40" xfId="0" applyNumberFormat="1" applyFont="1" applyFill="1" applyBorder="1" applyAlignment="1">
      <alignment horizontal="right" vertical="center"/>
    </xf>
    <xf numFmtId="304" fontId="6" fillId="4" borderId="30" xfId="0" applyNumberFormat="1" applyFont="1" applyFill="1" applyBorder="1" applyAlignment="1">
      <alignment horizontal="right" vertical="center"/>
    </xf>
    <xf numFmtId="164" fontId="193" fillId="5" borderId="2" xfId="0" applyFont="1" applyFill="1" applyBorder="1" applyAlignment="1">
      <alignment vertical="center"/>
    </xf>
    <xf numFmtId="164" fontId="174" fillId="5" borderId="2" xfId="0" applyFont="1" applyFill="1" applyBorder="1" applyAlignment="1">
      <alignment horizontal="left" vertical="center"/>
    </xf>
    <xf numFmtId="164" fontId="169" fillId="5" borderId="2" xfId="0" applyFont="1" applyFill="1" applyBorder="1" applyAlignment="1">
      <alignment horizontal="center" vertical="center"/>
    </xf>
    <xf numFmtId="164" fontId="171" fillId="4" borderId="2" xfId="0" applyFont="1" applyFill="1" applyBorder="1" applyAlignment="1">
      <alignment vertical="center"/>
    </xf>
    <xf numFmtId="247" fontId="163" fillId="4" borderId="2" xfId="19" applyNumberFormat="1" applyFont="1" applyFill="1" applyBorder="1" applyAlignment="1" applyProtection="1">
      <alignment horizontal="right" vertical="center"/>
      <protection/>
    </xf>
    <xf numFmtId="247" fontId="163" fillId="4" borderId="41" xfId="19" applyNumberFormat="1" applyFont="1" applyFill="1" applyBorder="1" applyAlignment="1" applyProtection="1">
      <alignment horizontal="right" vertical="center"/>
      <protection/>
    </xf>
    <xf numFmtId="164" fontId="194" fillId="4" borderId="0" xfId="0" applyFont="1" applyFill="1" applyBorder="1" applyAlignment="1">
      <alignment horizontal="center" vertical="center"/>
    </xf>
    <xf numFmtId="164" fontId="6" fillId="4" borderId="0" xfId="0" applyFont="1" applyFill="1" applyBorder="1" applyAlignment="1">
      <alignment horizontal="center" vertical="center"/>
    </xf>
    <xf numFmtId="236" fontId="6" fillId="4" borderId="0" xfId="0" applyNumberFormat="1" applyFont="1" applyFill="1" applyBorder="1" applyAlignment="1">
      <alignment horizontal="center" vertical="center"/>
    </xf>
    <xf numFmtId="247" fontId="181" fillId="4" borderId="0" xfId="19" applyNumberFormat="1" applyFont="1" applyFill="1" applyBorder="1" applyAlignment="1" applyProtection="1">
      <alignment horizontal="right" vertical="center"/>
      <protection/>
    </xf>
    <xf numFmtId="164" fontId="153" fillId="0" borderId="0" xfId="0" applyFont="1" applyFill="1" applyAlignment="1">
      <alignment vertical="center"/>
    </xf>
    <xf numFmtId="164" fontId="0" fillId="4" borderId="0" xfId="0" applyFont="1" applyFill="1" applyBorder="1" applyAlignment="1">
      <alignment horizontal="right" vertical="center"/>
    </xf>
    <xf numFmtId="169" fontId="182" fillId="4" borderId="0" xfId="19" applyNumberFormat="1" applyFont="1" applyFill="1" applyBorder="1" applyAlignment="1" applyProtection="1">
      <alignment horizontal="right" vertical="center"/>
      <protection/>
    </xf>
    <xf numFmtId="164" fontId="0" fillId="5" borderId="0" xfId="19" applyNumberFormat="1" applyFont="1" applyFill="1" applyBorder="1" applyAlignment="1" applyProtection="1">
      <alignment horizontal="right" vertical="center"/>
      <protection/>
    </xf>
    <xf numFmtId="164" fontId="0" fillId="5" borderId="0" xfId="0" applyFont="1" applyFill="1" applyBorder="1" applyAlignment="1">
      <alignment horizontal="right" vertical="center"/>
    </xf>
    <xf numFmtId="169" fontId="6" fillId="5" borderId="0" xfId="19" applyNumberFormat="1" applyFont="1" applyFill="1" applyBorder="1" applyAlignment="1" applyProtection="1">
      <alignment horizontal="right" vertical="center"/>
      <protection/>
    </xf>
    <xf numFmtId="169" fontId="6" fillId="5" borderId="0" xfId="0" applyNumberFormat="1" applyFont="1" applyFill="1" applyBorder="1" applyAlignment="1">
      <alignment horizontal="right" vertical="center"/>
    </xf>
    <xf numFmtId="169" fontId="182" fillId="4" borderId="0" xfId="0" applyNumberFormat="1" applyFont="1" applyFill="1" applyBorder="1" applyAlignment="1">
      <alignment horizontal="right" vertical="center"/>
    </xf>
    <xf numFmtId="247" fontId="0" fillId="4" borderId="0" xfId="19" applyNumberFormat="1" applyFont="1" applyFill="1" applyBorder="1" applyAlignment="1" applyProtection="1">
      <alignment horizontal="right" vertical="center"/>
      <protection/>
    </xf>
    <xf numFmtId="247" fontId="0" fillId="4" borderId="0" xfId="0" applyNumberFormat="1" applyFont="1" applyFill="1" applyBorder="1" applyAlignment="1">
      <alignment horizontal="right" vertical="center"/>
    </xf>
    <xf numFmtId="236" fontId="39" fillId="4" borderId="7" xfId="0" applyNumberFormat="1" applyFont="1" applyFill="1" applyBorder="1" applyAlignment="1">
      <alignment horizontal="right" vertical="center"/>
    </xf>
    <xf numFmtId="236" fontId="0" fillId="4" borderId="7" xfId="0" applyNumberFormat="1" applyFont="1" applyFill="1" applyBorder="1" applyAlignment="1">
      <alignment horizontal="center" vertical="center"/>
    </xf>
    <xf numFmtId="236" fontId="6" fillId="4" borderId="7" xfId="0" applyNumberFormat="1" applyFont="1" applyFill="1" applyBorder="1" applyAlignment="1">
      <alignment horizontal="right" vertical="center"/>
    </xf>
    <xf numFmtId="164" fontId="153" fillId="5" borderId="0" xfId="0" applyFont="1" applyFill="1" applyBorder="1" applyAlignment="1">
      <alignment vertical="center"/>
    </xf>
    <xf numFmtId="209" fontId="0" fillId="4" borderId="0" xfId="19" applyNumberFormat="1" applyFont="1" applyFill="1" applyBorder="1" applyAlignment="1" applyProtection="1">
      <alignment horizontal="right" vertical="center"/>
      <protection/>
    </xf>
    <xf numFmtId="209" fontId="0" fillId="4" borderId="0" xfId="0" applyNumberFormat="1" applyFont="1" applyFill="1" applyBorder="1" applyAlignment="1">
      <alignment horizontal="right" vertical="center"/>
    </xf>
    <xf numFmtId="164" fontId="0" fillId="4" borderId="0" xfId="19" applyNumberFormat="1" applyFont="1" applyFill="1" applyBorder="1" applyAlignment="1" applyProtection="1">
      <alignment horizontal="right" vertical="center"/>
      <protection/>
    </xf>
    <xf numFmtId="209" fontId="0" fillId="5" borderId="0" xfId="19" applyNumberFormat="1" applyFont="1" applyFill="1" applyBorder="1" applyAlignment="1" applyProtection="1">
      <alignment horizontal="right" vertical="center"/>
      <protection/>
    </xf>
    <xf numFmtId="209" fontId="0" fillId="5" borderId="0" xfId="0" applyNumberFormat="1" applyFont="1" applyFill="1" applyBorder="1" applyAlignment="1">
      <alignment horizontal="right" vertical="center"/>
    </xf>
    <xf numFmtId="247" fontId="0" fillId="5" borderId="0" xfId="19" applyNumberFormat="1" applyFont="1" applyFill="1" applyBorder="1" applyAlignment="1" applyProtection="1">
      <alignment horizontal="right" vertical="center"/>
      <protection/>
    </xf>
    <xf numFmtId="247" fontId="0" fillId="5" borderId="0" xfId="0" applyNumberFormat="1" applyFont="1" applyFill="1" applyBorder="1" applyAlignment="1">
      <alignment horizontal="right" vertical="center"/>
    </xf>
    <xf numFmtId="164" fontId="153" fillId="5" borderId="1" xfId="0" applyFont="1" applyFill="1" applyBorder="1" applyAlignment="1">
      <alignment vertical="center"/>
    </xf>
    <xf numFmtId="164" fontId="0" fillId="5" borderId="1" xfId="19" applyNumberFormat="1" applyFont="1" applyFill="1" applyBorder="1" applyAlignment="1" applyProtection="1">
      <alignment horizontal="right" vertical="center"/>
      <protection/>
    </xf>
    <xf numFmtId="164" fontId="0" fillId="5" borderId="1" xfId="0" applyFont="1" applyFill="1" applyBorder="1" applyAlignment="1">
      <alignment horizontal="right" vertical="center"/>
    </xf>
    <xf numFmtId="164" fontId="153" fillId="5" borderId="2" xfId="0" applyFont="1" applyFill="1" applyBorder="1" applyAlignment="1">
      <alignment vertical="center"/>
    </xf>
    <xf numFmtId="165" fontId="0" fillId="5" borderId="2" xfId="19" applyFont="1" applyFill="1" applyBorder="1" applyAlignment="1" applyProtection="1">
      <alignment horizontal="right" vertical="center"/>
      <protection/>
    </xf>
    <xf numFmtId="164" fontId="153" fillId="0" borderId="0" xfId="0" applyFont="1" applyFill="1" applyBorder="1" applyAlignment="1">
      <alignment/>
    </xf>
    <xf numFmtId="164" fontId="153" fillId="4" borderId="0" xfId="0" applyFont="1" applyFill="1" applyBorder="1" applyAlignment="1">
      <alignment/>
    </xf>
    <xf numFmtId="164" fontId="169" fillId="4" borderId="0" xfId="0" applyFont="1" applyFill="1" applyBorder="1" applyAlignment="1">
      <alignment/>
    </xf>
    <xf numFmtId="164" fontId="0" fillId="4" borderId="0" xfId="0" applyFont="1" applyFill="1" applyBorder="1" applyAlignment="1">
      <alignment/>
    </xf>
    <xf numFmtId="169" fontId="6" fillId="4" borderId="0" xfId="0" applyNumberFormat="1" applyFont="1" applyFill="1" applyBorder="1" applyAlignment="1">
      <alignment horizontal="right"/>
    </xf>
    <xf numFmtId="169" fontId="162" fillId="4" borderId="0" xfId="0" applyNumberFormat="1" applyFont="1" applyFill="1" applyBorder="1" applyAlignment="1">
      <alignment horizontal="right"/>
    </xf>
    <xf numFmtId="247" fontId="179" fillId="4" borderId="0" xfId="19" applyNumberFormat="1" applyFont="1" applyFill="1" applyBorder="1" applyAlignment="1" applyProtection="1">
      <alignment horizontal="right"/>
      <protection/>
    </xf>
    <xf numFmtId="169" fontId="114" fillId="4" borderId="0" xfId="0" applyNumberFormat="1" applyFont="1" applyFill="1" applyBorder="1" applyAlignment="1">
      <alignment horizontal="right"/>
    </xf>
    <xf numFmtId="169" fontId="0" fillId="4" borderId="0" xfId="0" applyNumberFormat="1" applyFont="1" applyFill="1" applyBorder="1" applyAlignment="1">
      <alignment horizontal="left"/>
    </xf>
    <xf numFmtId="164" fontId="0" fillId="4" borderId="0" xfId="0" applyFont="1" applyFill="1" applyBorder="1" applyAlignment="1">
      <alignment horizontal="center" vertical="center"/>
    </xf>
    <xf numFmtId="164" fontId="161" fillId="4" borderId="0" xfId="0" applyFont="1" applyFill="1" applyBorder="1" applyAlignment="1">
      <alignment horizontal="right"/>
    </xf>
    <xf numFmtId="164" fontId="6" fillId="4" borderId="0" xfId="0" applyFont="1" applyFill="1" applyBorder="1" applyAlignment="1">
      <alignment horizontal="right"/>
    </xf>
    <xf numFmtId="164" fontId="189" fillId="4" borderId="0" xfId="0" applyFont="1" applyFill="1" applyBorder="1" applyAlignment="1">
      <alignment vertical="center"/>
    </xf>
    <xf numFmtId="164" fontId="189" fillId="5" borderId="0" xfId="0" applyFont="1" applyFill="1" applyBorder="1" applyAlignment="1">
      <alignment vertical="center"/>
    </xf>
    <xf numFmtId="169" fontId="181" fillId="5" borderId="0" xfId="0" applyNumberFormat="1" applyFont="1" applyFill="1" applyBorder="1" applyAlignment="1">
      <alignment horizontal="right" vertical="center"/>
    </xf>
    <xf numFmtId="169" fontId="153" fillId="5" borderId="0" xfId="0" applyNumberFormat="1" applyFont="1" applyFill="1" applyBorder="1" applyAlignment="1">
      <alignment horizontal="center" vertical="center"/>
    </xf>
    <xf numFmtId="169" fontId="153" fillId="4" borderId="0" xfId="0" applyNumberFormat="1" applyFont="1" applyFill="1" applyBorder="1" applyAlignment="1">
      <alignment horizontal="center" vertical="center"/>
    </xf>
    <xf numFmtId="236" fontId="6" fillId="5" borderId="0" xfId="19" applyNumberFormat="1" applyFont="1" applyFill="1" applyBorder="1" applyAlignment="1" applyProtection="1">
      <alignment horizontal="right" vertical="center"/>
      <protection/>
    </xf>
    <xf numFmtId="236" fontId="0" fillId="4" borderId="0" xfId="0" applyNumberFormat="1" applyFont="1" applyFill="1" applyBorder="1" applyAlignment="1">
      <alignment horizontal="right" vertical="center"/>
    </xf>
    <xf numFmtId="236" fontId="0" fillId="5" borderId="0" xfId="19" applyNumberFormat="1" applyFont="1" applyFill="1" applyBorder="1" applyAlignment="1" applyProtection="1">
      <alignment horizontal="right" vertical="center"/>
      <protection/>
    </xf>
    <xf numFmtId="164" fontId="154" fillId="5" borderId="1" xfId="0" applyFont="1" applyFill="1" applyBorder="1" applyAlignment="1">
      <alignment vertical="center"/>
    </xf>
    <xf numFmtId="169" fontId="0" fillId="5" borderId="1" xfId="19" applyNumberFormat="1" applyFont="1" applyFill="1" applyBorder="1" applyAlignment="1" applyProtection="1">
      <alignment horizontal="right" vertical="center"/>
      <protection/>
    </xf>
    <xf numFmtId="169" fontId="0" fillId="5" borderId="1" xfId="0" applyNumberFormat="1" applyFont="1" applyFill="1" applyBorder="1" applyAlignment="1">
      <alignment horizontal="right" vertical="center"/>
    </xf>
    <xf numFmtId="247" fontId="0" fillId="5" borderId="1" xfId="19" applyNumberFormat="1" applyFont="1" applyFill="1" applyBorder="1" applyAlignment="1" applyProtection="1">
      <alignment horizontal="right" vertical="center"/>
      <protection/>
    </xf>
    <xf numFmtId="247" fontId="0" fillId="5" borderId="1" xfId="0" applyNumberFormat="1" applyFont="1" applyFill="1" applyBorder="1" applyAlignment="1">
      <alignment horizontal="right" vertical="center"/>
    </xf>
    <xf numFmtId="164" fontId="154" fillId="4" borderId="2" xfId="0" applyFont="1" applyFill="1" applyBorder="1" applyAlignment="1">
      <alignment vertical="center"/>
    </xf>
    <xf numFmtId="164" fontId="195" fillId="4" borderId="0" xfId="0" applyFont="1" applyFill="1" applyBorder="1" applyAlignment="1">
      <alignment vertical="center"/>
    </xf>
    <xf numFmtId="164" fontId="159" fillId="4" borderId="0" xfId="0" applyFont="1" applyFill="1" applyBorder="1" applyAlignment="1">
      <alignment vertical="center"/>
    </xf>
    <xf numFmtId="164" fontId="158" fillId="4" borderId="0" xfId="0" applyFont="1" applyFill="1" applyBorder="1" applyAlignment="1">
      <alignment vertical="center"/>
    </xf>
    <xf numFmtId="169" fontId="161" fillId="4" borderId="1" xfId="0" applyNumberFormat="1" applyFont="1" applyFill="1" applyBorder="1" applyAlignment="1">
      <alignment horizontal="right" vertical="center"/>
    </xf>
    <xf numFmtId="169" fontId="161" fillId="4" borderId="36" xfId="0" applyNumberFormat="1" applyFont="1" applyFill="1" applyBorder="1" applyAlignment="1">
      <alignment horizontal="right" vertical="center"/>
    </xf>
    <xf numFmtId="169" fontId="6" fillId="4" borderId="37" xfId="0" applyNumberFormat="1" applyFont="1" applyFill="1" applyBorder="1" applyAlignment="1">
      <alignment horizontal="right" vertical="center"/>
    </xf>
    <xf numFmtId="169" fontId="161" fillId="4" borderId="29" xfId="0" applyNumberFormat="1" applyFont="1" applyFill="1" applyBorder="1" applyAlignment="1">
      <alignment horizontal="right" vertical="center"/>
    </xf>
    <xf numFmtId="169" fontId="158" fillId="5" borderId="0" xfId="19" applyNumberFormat="1" applyFont="1" applyFill="1" applyBorder="1" applyAlignment="1" applyProtection="1">
      <alignment horizontal="right" vertical="center"/>
      <protection/>
    </xf>
    <xf numFmtId="169" fontId="158" fillId="5" borderId="39" xfId="19" applyNumberFormat="1" applyFont="1" applyFill="1" applyBorder="1" applyAlignment="1" applyProtection="1">
      <alignment horizontal="right" vertical="center"/>
      <protection/>
    </xf>
    <xf numFmtId="169" fontId="0" fillId="5" borderId="40" xfId="19" applyNumberFormat="1" applyFont="1" applyFill="1" applyBorder="1" applyAlignment="1" applyProtection="1">
      <alignment horizontal="right" vertical="center"/>
      <protection/>
    </xf>
    <xf numFmtId="169" fontId="158" fillId="5" borderId="39" xfId="0" applyNumberFormat="1" applyFont="1" applyFill="1" applyBorder="1" applyAlignment="1">
      <alignment horizontal="right" vertical="center"/>
    </xf>
    <xf numFmtId="169" fontId="158" fillId="5" borderId="27" xfId="19" applyNumberFormat="1" applyFont="1" applyFill="1" applyBorder="1" applyAlignment="1" applyProtection="1">
      <alignment horizontal="right" vertical="center"/>
      <protection/>
    </xf>
    <xf numFmtId="164" fontId="189" fillId="0" borderId="0" xfId="0" applyFont="1" applyFill="1" applyBorder="1" applyAlignment="1">
      <alignment vertical="center"/>
    </xf>
    <xf numFmtId="164" fontId="153" fillId="0" borderId="0" xfId="0" applyFont="1" applyFill="1" applyBorder="1" applyAlignment="1">
      <alignment horizontal="center" vertical="center"/>
    </xf>
    <xf numFmtId="169" fontId="158" fillId="0" borderId="0" xfId="19" applyNumberFormat="1" applyFont="1" applyFill="1" applyBorder="1" applyAlignment="1" applyProtection="1">
      <alignment horizontal="right" vertical="center"/>
      <protection/>
    </xf>
    <xf numFmtId="169" fontId="158" fillId="0" borderId="39" xfId="19" applyNumberFormat="1" applyFont="1" applyFill="1" applyBorder="1" applyAlignment="1" applyProtection="1">
      <alignment horizontal="right" vertical="center"/>
      <protection/>
    </xf>
    <xf numFmtId="169" fontId="0" fillId="0" borderId="40" xfId="19" applyNumberFormat="1" applyFont="1" applyFill="1" applyBorder="1" applyAlignment="1" applyProtection="1">
      <alignment horizontal="right" vertical="center"/>
      <protection/>
    </xf>
    <xf numFmtId="169" fontId="0" fillId="0" borderId="0" xfId="19" applyNumberFormat="1" applyFont="1" applyFill="1" applyBorder="1" applyAlignment="1" applyProtection="1">
      <alignment horizontal="right" vertical="center"/>
      <protection/>
    </xf>
    <xf numFmtId="169" fontId="158" fillId="0" borderId="39" xfId="0" applyNumberFormat="1" applyFont="1" applyFill="1" applyBorder="1" applyAlignment="1">
      <alignment horizontal="right" vertical="center"/>
    </xf>
    <xf numFmtId="169" fontId="158" fillId="0" borderId="27" xfId="19" applyNumberFormat="1" applyFont="1" applyFill="1" applyBorder="1" applyAlignment="1" applyProtection="1">
      <alignment horizontal="right" vertical="center"/>
      <protection/>
    </xf>
    <xf numFmtId="247" fontId="176" fillId="0" borderId="0" xfId="19" applyNumberFormat="1" applyFont="1" applyFill="1" applyBorder="1" applyAlignment="1" applyProtection="1">
      <alignment horizontal="right" vertical="center"/>
      <protection/>
    </xf>
    <xf numFmtId="164" fontId="172" fillId="4" borderId="2" xfId="0" applyFont="1" applyFill="1" applyBorder="1" applyAlignment="1">
      <alignment horizontal="center" vertical="center"/>
    </xf>
    <xf numFmtId="303" fontId="9" fillId="4" borderId="0" xfId="0" applyNumberFormat="1" applyFont="1" applyFill="1" applyBorder="1" applyAlignment="1">
      <alignment vertical="center"/>
    </xf>
    <xf numFmtId="169" fontId="42" fillId="4" borderId="0" xfId="0" applyNumberFormat="1" applyFont="1" applyFill="1" applyBorder="1" applyAlignment="1">
      <alignment horizontal="center" vertical="center"/>
    </xf>
    <xf numFmtId="164" fontId="23" fillId="4" borderId="2" xfId="0" applyFont="1" applyFill="1" applyBorder="1" applyAlignment="1">
      <alignment vertical="center"/>
    </xf>
    <xf numFmtId="164" fontId="6" fillId="4" borderId="2" xfId="0" applyFont="1" applyFill="1" applyBorder="1" applyAlignment="1">
      <alignment horizontal="center" vertical="center"/>
    </xf>
    <xf numFmtId="304" fontId="158" fillId="4" borderId="0" xfId="0" applyNumberFormat="1" applyFont="1" applyFill="1" applyBorder="1" applyAlignment="1">
      <alignment horizontal="right"/>
    </xf>
    <xf numFmtId="169" fontId="6" fillId="4" borderId="0" xfId="0" applyNumberFormat="1" applyFont="1" applyFill="1" applyBorder="1" applyAlignment="1">
      <alignment horizontal="center"/>
    </xf>
    <xf numFmtId="165" fontId="0" fillId="5" borderId="32" xfId="19" applyNumberFormat="1" applyFont="1" applyFill="1" applyBorder="1" applyAlignment="1" applyProtection="1">
      <alignment horizontal="right" vertical="center"/>
      <protection/>
    </xf>
    <xf numFmtId="165" fontId="0" fillId="5" borderId="32" xfId="0" applyNumberFormat="1" applyFont="1" applyFill="1" applyBorder="1" applyAlignment="1">
      <alignment horizontal="right" vertical="center"/>
    </xf>
    <xf numFmtId="164" fontId="6" fillId="4" borderId="26" xfId="0" applyFont="1" applyFill="1" applyBorder="1" applyAlignment="1">
      <alignment horizontal="left" vertical="center"/>
    </xf>
    <xf numFmtId="164" fontId="0" fillId="4" borderId="26" xfId="0" applyFont="1" applyFill="1" applyBorder="1" applyAlignment="1">
      <alignment horizontal="left" vertical="center"/>
    </xf>
    <xf numFmtId="164" fontId="155" fillId="4" borderId="26" xfId="0" applyFont="1" applyFill="1" applyBorder="1" applyAlignment="1">
      <alignment horizontal="left" vertical="center"/>
    </xf>
    <xf numFmtId="164" fontId="154" fillId="4" borderId="26" xfId="0" applyFont="1" applyFill="1" applyBorder="1" applyAlignment="1">
      <alignment vertical="center"/>
    </xf>
    <xf numFmtId="164" fontId="153" fillId="4" borderId="26" xfId="0" applyFont="1" applyFill="1" applyBorder="1" applyAlignment="1">
      <alignment horizontal="center" vertical="center"/>
    </xf>
    <xf numFmtId="169" fontId="6" fillId="4" borderId="26" xfId="19" applyNumberFormat="1" applyFont="1" applyFill="1" applyBorder="1" applyAlignment="1" applyProtection="1">
      <alignment horizontal="right" vertical="center"/>
      <protection/>
    </xf>
    <xf numFmtId="169" fontId="6" fillId="4" borderId="26" xfId="0" applyNumberFormat="1" applyFont="1" applyFill="1" applyBorder="1" applyAlignment="1">
      <alignment horizontal="right" vertical="center"/>
    </xf>
    <xf numFmtId="169" fontId="6" fillId="0" borderId="26" xfId="19" applyNumberFormat="1" applyFont="1" applyFill="1" applyBorder="1" applyAlignment="1" applyProtection="1">
      <alignment horizontal="right" vertical="center"/>
      <protection/>
    </xf>
    <xf numFmtId="169" fontId="169" fillId="5" borderId="1" xfId="0" applyNumberFormat="1" applyFont="1" applyFill="1" applyBorder="1" applyAlignment="1">
      <alignment horizontal="center" vertical="center"/>
    </xf>
    <xf numFmtId="169" fontId="178" fillId="4" borderId="0" xfId="0" applyNumberFormat="1" applyFont="1" applyFill="1" applyBorder="1" applyAlignment="1">
      <alignment horizontal="center" vertical="center"/>
    </xf>
    <xf numFmtId="169" fontId="169" fillId="5" borderId="0" xfId="0" applyNumberFormat="1" applyFont="1" applyFill="1" applyBorder="1" applyAlignment="1">
      <alignment horizontal="center" vertical="center"/>
    </xf>
    <xf numFmtId="169" fontId="169" fillId="4" borderId="0" xfId="0" applyNumberFormat="1" applyFont="1" applyFill="1" applyBorder="1" applyAlignment="1">
      <alignment horizontal="center" vertical="center"/>
    </xf>
    <xf numFmtId="236" fontId="39" fillId="4" borderId="7" xfId="0" applyNumberFormat="1" applyFont="1" applyFill="1" applyBorder="1" applyAlignment="1">
      <alignment horizontal="center" vertical="center"/>
    </xf>
    <xf numFmtId="164" fontId="6" fillId="5" borderId="1" xfId="0" applyFont="1" applyFill="1" applyBorder="1" applyAlignment="1">
      <alignment horizontal="right" vertical="center"/>
    </xf>
    <xf numFmtId="164" fontId="193" fillId="5" borderId="1" xfId="0" applyFont="1" applyFill="1" applyBorder="1" applyAlignment="1">
      <alignment horizontal="center" vertical="center"/>
    </xf>
    <xf numFmtId="164" fontId="193" fillId="4" borderId="0" xfId="0" applyFont="1" applyFill="1" applyBorder="1" applyAlignment="1">
      <alignment horizontal="center" vertical="center"/>
    </xf>
    <xf numFmtId="164" fontId="193" fillId="5" borderId="0" xfId="0" applyFont="1" applyFill="1" applyBorder="1" applyAlignment="1">
      <alignment horizontal="center" vertical="center"/>
    </xf>
    <xf numFmtId="247" fontId="0" fillId="5" borderId="2" xfId="19" applyNumberFormat="1" applyFont="1" applyFill="1" applyBorder="1" applyAlignment="1" applyProtection="1">
      <alignment horizontal="right" vertical="center"/>
      <protection/>
    </xf>
    <xf numFmtId="247" fontId="0" fillId="5" borderId="2" xfId="0" applyNumberFormat="1" applyFont="1" applyFill="1" applyBorder="1" applyAlignment="1">
      <alignment horizontal="right" vertical="center"/>
    </xf>
    <xf numFmtId="169" fontId="158" fillId="4" borderId="0" xfId="19" applyNumberFormat="1" applyFont="1" applyFill="1" applyBorder="1" applyAlignment="1" applyProtection="1">
      <alignment horizontal="right" vertical="center"/>
      <protection/>
    </xf>
    <xf numFmtId="169" fontId="158" fillId="4" borderId="39" xfId="19" applyNumberFormat="1" applyFont="1" applyFill="1" applyBorder="1" applyAlignment="1" applyProtection="1">
      <alignment horizontal="right" vertical="center"/>
      <protection/>
    </xf>
    <xf numFmtId="169" fontId="0" fillId="4" borderId="40" xfId="19" applyNumberFormat="1" applyFont="1" applyFill="1" applyBorder="1" applyAlignment="1" applyProtection="1">
      <alignment horizontal="right" vertical="center"/>
      <protection/>
    </xf>
    <xf numFmtId="169" fontId="158" fillId="4" borderId="39" xfId="0" applyNumberFormat="1" applyFont="1" applyFill="1" applyBorder="1" applyAlignment="1">
      <alignment horizontal="right" vertical="center"/>
    </xf>
    <xf numFmtId="169" fontId="158" fillId="4" borderId="27" xfId="19" applyNumberFormat="1" applyFont="1" applyFill="1" applyBorder="1" applyAlignment="1" applyProtection="1">
      <alignment horizontal="right" vertical="center"/>
      <protection/>
    </xf>
    <xf numFmtId="164" fontId="189" fillId="5" borderId="2" xfId="0" applyFont="1" applyFill="1" applyBorder="1" applyAlignment="1">
      <alignment vertical="center"/>
    </xf>
    <xf numFmtId="168" fontId="158" fillId="5" borderId="2" xfId="19" applyNumberFormat="1" applyFont="1" applyFill="1" applyBorder="1" applyAlignment="1" applyProtection="1">
      <alignment horizontal="right" vertical="center"/>
      <protection/>
    </xf>
    <xf numFmtId="168" fontId="0" fillId="5" borderId="2" xfId="0" applyNumberFormat="1" applyFont="1" applyFill="1" applyBorder="1" applyAlignment="1">
      <alignment horizontal="right" vertical="center"/>
    </xf>
    <xf numFmtId="168" fontId="158" fillId="5" borderId="2" xfId="0" applyNumberFormat="1" applyFont="1" applyFill="1" applyBorder="1" applyAlignment="1">
      <alignment horizontal="right" vertical="center"/>
    </xf>
    <xf numFmtId="168" fontId="158" fillId="5" borderId="41" xfId="19" applyNumberFormat="1" applyFont="1" applyFill="1" applyBorder="1" applyAlignment="1" applyProtection="1">
      <alignment horizontal="right" vertical="center"/>
      <protection/>
    </xf>
    <xf numFmtId="168" fontId="0" fillId="5" borderId="42" xfId="19" applyNumberFormat="1" applyFont="1" applyFill="1" applyBorder="1" applyAlignment="1" applyProtection="1">
      <alignment horizontal="right" vertical="center"/>
      <protection/>
    </xf>
    <xf numFmtId="168" fontId="0" fillId="5" borderId="2" xfId="19" applyNumberFormat="1" applyFont="1" applyFill="1" applyBorder="1" applyAlignment="1" applyProtection="1">
      <alignment horizontal="right" vertical="center"/>
      <protection/>
    </xf>
    <xf numFmtId="168" fontId="158" fillId="5" borderId="41" xfId="0" applyNumberFormat="1" applyFont="1" applyFill="1" applyBorder="1" applyAlignment="1">
      <alignment horizontal="right" vertical="center"/>
    </xf>
    <xf numFmtId="168" fontId="158" fillId="5" borderId="43" xfId="19" applyNumberFormat="1" applyFont="1" applyFill="1" applyBorder="1" applyAlignment="1" applyProtection="1">
      <alignment horizontal="right" vertical="center"/>
      <protection/>
    </xf>
    <xf numFmtId="164" fontId="152" fillId="4" borderId="0" xfId="0" applyFont="1" applyFill="1" applyBorder="1" applyAlignment="1">
      <alignment vertical="center"/>
    </xf>
    <xf numFmtId="303" fontId="196" fillId="4" borderId="0" xfId="0" applyNumberFormat="1" applyFont="1" applyFill="1" applyBorder="1" applyAlignment="1">
      <alignment horizontal="left" vertical="center"/>
    </xf>
    <xf numFmtId="303" fontId="197" fillId="4" borderId="0" xfId="0" applyNumberFormat="1" applyFont="1" applyFill="1" applyBorder="1" applyAlignment="1">
      <alignment horizontal="center" vertical="center"/>
    </xf>
    <xf numFmtId="164" fontId="193" fillId="4" borderId="2" xfId="0" applyFont="1" applyFill="1" applyBorder="1" applyAlignment="1">
      <alignment vertical="center"/>
    </xf>
    <xf numFmtId="164" fontId="169" fillId="4" borderId="2" xfId="0" applyFont="1" applyFill="1" applyBorder="1" applyAlignment="1">
      <alignment horizontal="center" vertical="center"/>
    </xf>
    <xf numFmtId="169" fontId="158" fillId="4" borderId="2" xfId="19" applyNumberFormat="1" applyFont="1" applyFill="1" applyBorder="1" applyAlignment="1" applyProtection="1">
      <alignment horizontal="right" vertical="center"/>
      <protection/>
    </xf>
    <xf numFmtId="169" fontId="158" fillId="4" borderId="2" xfId="0" applyNumberFormat="1" applyFont="1" applyFill="1" applyBorder="1" applyAlignment="1">
      <alignment horizontal="right" vertical="center"/>
    </xf>
    <xf numFmtId="169" fontId="158" fillId="4" borderId="41" xfId="19" applyNumberFormat="1" applyFont="1" applyFill="1" applyBorder="1" applyAlignment="1" applyProtection="1">
      <alignment horizontal="right" vertical="center"/>
      <protection/>
    </xf>
    <xf numFmtId="169" fontId="0" fillId="4" borderId="42" xfId="19" applyNumberFormat="1" applyFont="1" applyFill="1" applyBorder="1" applyAlignment="1" applyProtection="1">
      <alignment horizontal="right" vertical="center"/>
      <protection/>
    </xf>
    <xf numFmtId="169" fontId="158" fillId="4" borderId="41" xfId="0" applyNumberFormat="1" applyFont="1" applyFill="1" applyBorder="1" applyAlignment="1">
      <alignment horizontal="right" vertical="center"/>
    </xf>
    <xf numFmtId="169" fontId="158" fillId="4" borderId="43" xfId="19" applyNumberFormat="1" applyFont="1" applyFill="1" applyBorder="1" applyAlignment="1" applyProtection="1">
      <alignment horizontal="right" vertical="center"/>
      <protection/>
    </xf>
    <xf numFmtId="164" fontId="181" fillId="4" borderId="0" xfId="0" applyFont="1" applyFill="1" applyBorder="1" applyAlignment="1">
      <alignment horizontal="right"/>
    </xf>
    <xf numFmtId="164" fontId="169" fillId="4" borderId="0" xfId="0" applyFont="1" applyFill="1" applyBorder="1" applyAlignment="1">
      <alignment horizontal="right"/>
    </xf>
    <xf numFmtId="164" fontId="9" fillId="5" borderId="1" xfId="0" applyFont="1" applyFill="1" applyBorder="1" applyAlignment="1">
      <alignment horizontal="left" vertical="center"/>
    </xf>
    <xf numFmtId="247" fontId="198" fillId="4" borderId="0" xfId="19" applyNumberFormat="1" applyFont="1" applyFill="1" applyBorder="1" applyAlignment="1" applyProtection="1">
      <alignment horizontal="right" vertical="center"/>
      <protection/>
    </xf>
    <xf numFmtId="209" fontId="163" fillId="4" borderId="0" xfId="0" applyNumberFormat="1" applyFont="1" applyFill="1" applyBorder="1" applyAlignment="1">
      <alignment horizontal="right" vertical="center"/>
    </xf>
    <xf numFmtId="209" fontId="198" fillId="4" borderId="0" xfId="19" applyNumberFormat="1" applyFont="1" applyFill="1" applyBorder="1" applyAlignment="1" applyProtection="1">
      <alignment horizontal="right" vertical="center"/>
      <protection/>
    </xf>
    <xf numFmtId="169" fontId="163" fillId="4" borderId="0" xfId="0" applyNumberFormat="1" applyFont="1" applyFill="1" applyBorder="1" applyAlignment="1">
      <alignment horizontal="right" vertical="center"/>
    </xf>
    <xf numFmtId="164" fontId="162" fillId="4" borderId="0" xfId="0" applyFont="1" applyFill="1" applyBorder="1" applyAlignment="1">
      <alignment horizontal="left" vertical="center"/>
    </xf>
    <xf numFmtId="164" fontId="0" fillId="4" borderId="7" xfId="0" applyFont="1" applyFill="1" applyBorder="1" applyAlignment="1">
      <alignment vertical="center"/>
    </xf>
    <xf numFmtId="165" fontId="0" fillId="5" borderId="2" xfId="19" applyNumberFormat="1" applyFont="1" applyFill="1" applyBorder="1" applyAlignment="1" applyProtection="1">
      <alignment horizontal="right" vertical="center"/>
      <protection/>
    </xf>
    <xf numFmtId="164" fontId="6" fillId="4" borderId="0" xfId="0" applyFont="1" applyFill="1" applyBorder="1" applyAlignment="1">
      <alignment/>
    </xf>
    <xf numFmtId="164" fontId="153" fillId="4" borderId="1" xfId="0" applyFont="1" applyFill="1" applyBorder="1" applyAlignment="1">
      <alignment vertical="center"/>
    </xf>
    <xf numFmtId="169" fontId="186" fillId="5" borderId="0" xfId="0" applyNumberFormat="1" applyFont="1" applyFill="1" applyBorder="1" applyAlignment="1">
      <alignment horizontal="right" vertical="center"/>
    </xf>
    <xf numFmtId="164" fontId="169" fillId="5" borderId="0" xfId="0" applyFont="1" applyFill="1" applyBorder="1" applyAlignment="1">
      <alignment vertical="center"/>
    </xf>
    <xf numFmtId="236" fontId="39" fillId="4" borderId="7" xfId="0" applyNumberFormat="1" applyFont="1" applyFill="1" applyBorder="1" applyAlignment="1">
      <alignment vertical="center"/>
    </xf>
    <xf numFmtId="247" fontId="0" fillId="4" borderId="0" xfId="19" applyNumberFormat="1" applyFont="1" applyFill="1" applyBorder="1" applyAlignment="1" applyProtection="1">
      <alignment vertical="center"/>
      <protection/>
    </xf>
    <xf numFmtId="247" fontId="0" fillId="4" borderId="0" xfId="0" applyNumberFormat="1" applyFont="1" applyFill="1" applyBorder="1" applyAlignment="1">
      <alignment vertical="center"/>
    </xf>
    <xf numFmtId="236" fontId="39" fillId="4" borderId="0" xfId="0" applyNumberFormat="1" applyFont="1" applyFill="1" applyBorder="1" applyAlignment="1">
      <alignment vertical="center"/>
    </xf>
    <xf numFmtId="164" fontId="0" fillId="5" borderId="1" xfId="0" applyFont="1" applyFill="1" applyBorder="1" applyAlignment="1">
      <alignment vertical="center"/>
    </xf>
    <xf numFmtId="164" fontId="0" fillId="4" borderId="2" xfId="0" applyFont="1" applyFill="1" applyBorder="1" applyAlignment="1">
      <alignment vertical="center"/>
    </xf>
    <xf numFmtId="247" fontId="0" fillId="4" borderId="2" xfId="19" applyNumberFormat="1" applyFont="1" applyFill="1" applyBorder="1" applyAlignment="1" applyProtection="1">
      <alignment vertical="center"/>
      <protection/>
    </xf>
    <xf numFmtId="247" fontId="0" fillId="0" borderId="2" xfId="19" applyNumberFormat="1" applyFont="1" applyFill="1" applyBorder="1" applyAlignment="1" applyProtection="1">
      <alignment vertical="center"/>
      <protection/>
    </xf>
    <xf numFmtId="169" fontId="42" fillId="4" borderId="1" xfId="0" applyNumberFormat="1" applyFont="1" applyFill="1" applyBorder="1" applyAlignment="1">
      <alignment horizontal="right" vertical="center"/>
    </xf>
    <xf numFmtId="247" fontId="163" fillId="4" borderId="0" xfId="0" applyNumberFormat="1" applyFont="1" applyFill="1" applyBorder="1" applyAlignment="1">
      <alignment horizontal="right" vertical="center"/>
    </xf>
    <xf numFmtId="168" fontId="158" fillId="4" borderId="39" xfId="0" applyNumberFormat="1" applyFont="1" applyFill="1" applyBorder="1" applyAlignment="1">
      <alignment horizontal="right"/>
    </xf>
    <xf numFmtId="168" fontId="0" fillId="4" borderId="40" xfId="0" applyNumberFormat="1" applyFont="1" applyFill="1" applyBorder="1" applyAlignment="1">
      <alignment horizontal="right"/>
    </xf>
    <xf numFmtId="168" fontId="0" fillId="4" borderId="30" xfId="0" applyNumberFormat="1" applyFont="1" applyFill="1" applyBorder="1" applyAlignment="1">
      <alignment horizontal="right"/>
    </xf>
    <xf numFmtId="168" fontId="6" fillId="5" borderId="30" xfId="0" applyNumberFormat="1" applyFont="1" applyFill="1" applyBorder="1" applyAlignment="1">
      <alignment horizontal="right" vertical="center"/>
    </xf>
    <xf numFmtId="168" fontId="0" fillId="4" borderId="30" xfId="0" applyNumberFormat="1" applyFont="1" applyFill="1" applyBorder="1" applyAlignment="1">
      <alignment horizontal="right" vertical="center"/>
    </xf>
    <xf numFmtId="168" fontId="161" fillId="5" borderId="2" xfId="0" applyNumberFormat="1" applyFont="1" applyFill="1" applyBorder="1" applyAlignment="1">
      <alignment horizontal="right" vertical="center"/>
    </xf>
    <xf numFmtId="168" fontId="6" fillId="5" borderId="2" xfId="0" applyNumberFormat="1" applyFont="1" applyFill="1" applyBorder="1" applyAlignment="1">
      <alignment horizontal="right" vertical="center"/>
    </xf>
    <xf numFmtId="168" fontId="6" fillId="5" borderId="2" xfId="19" applyNumberFormat="1" applyFont="1" applyFill="1" applyBorder="1" applyAlignment="1" applyProtection="1">
      <alignment horizontal="right" vertical="center"/>
      <protection/>
    </xf>
    <xf numFmtId="168" fontId="161" fillId="5" borderId="41" xfId="19" applyNumberFormat="1" applyFont="1" applyFill="1" applyBorder="1" applyAlignment="1" applyProtection="1">
      <alignment horizontal="right" vertical="center"/>
      <protection/>
    </xf>
    <xf numFmtId="168" fontId="6" fillId="5" borderId="42" xfId="0" applyNumberFormat="1" applyFont="1" applyFill="1" applyBorder="1" applyAlignment="1">
      <alignment horizontal="right" vertical="center"/>
    </xf>
    <xf numFmtId="168" fontId="6" fillId="5" borderId="44" xfId="0" applyNumberFormat="1" applyFont="1" applyFill="1" applyBorder="1" applyAlignment="1">
      <alignment horizontal="right" vertical="center"/>
    </xf>
    <xf numFmtId="303" fontId="9" fillId="4" borderId="2" xfId="0" applyNumberFormat="1" applyFont="1" applyFill="1" applyBorder="1" applyAlignment="1">
      <alignment vertical="center"/>
    </xf>
    <xf numFmtId="164" fontId="39" fillId="0" borderId="2" xfId="0" applyFont="1" applyFill="1" applyBorder="1" applyAlignment="1">
      <alignment vertical="center"/>
    </xf>
    <xf numFmtId="169" fontId="42" fillId="4" borderId="2" xfId="0" applyNumberFormat="1" applyFont="1" applyFill="1" applyBorder="1" applyAlignment="1">
      <alignment horizontal="center" vertical="center"/>
    </xf>
    <xf numFmtId="236" fontId="6" fillId="4" borderId="2" xfId="0" applyNumberFormat="1" applyFont="1" applyFill="1" applyBorder="1" applyAlignment="1">
      <alignment horizontal="center" vertical="center"/>
    </xf>
    <xf numFmtId="303" fontId="0" fillId="4" borderId="2" xfId="0" applyNumberFormat="1" applyFont="1" applyFill="1" applyBorder="1" applyAlignment="1">
      <alignment vertical="center"/>
    </xf>
    <xf numFmtId="164" fontId="155" fillId="4" borderId="1" xfId="0" applyFont="1" applyFill="1" applyBorder="1" applyAlignment="1">
      <alignment horizontal="left" vertical="center"/>
    </xf>
    <xf numFmtId="164" fontId="0" fillId="11" borderId="0" xfId="0" applyFont="1" applyFill="1" applyBorder="1" applyAlignment="1">
      <alignment horizontal="left" vertical="center"/>
    </xf>
    <xf numFmtId="164" fontId="107" fillId="5" borderId="0" xfId="0" applyFont="1" applyFill="1" applyBorder="1" applyAlignment="1">
      <alignment horizontal="left" vertical="center"/>
    </xf>
    <xf numFmtId="164" fontId="199" fillId="5" borderId="0" xfId="0" applyFont="1" applyFill="1" applyBorder="1" applyAlignment="1">
      <alignment horizontal="left" vertical="center"/>
    </xf>
    <xf numFmtId="164" fontId="200" fillId="5" borderId="0" xfId="0" applyFont="1" applyFill="1" applyBorder="1" applyAlignment="1">
      <alignment vertical="center"/>
    </xf>
    <xf numFmtId="169" fontId="0" fillId="11" borderId="0" xfId="19" applyNumberFormat="1" applyFont="1" applyFill="1" applyBorder="1" applyAlignment="1" applyProtection="1">
      <alignment horizontal="right" vertical="center"/>
      <protection/>
    </xf>
    <xf numFmtId="169" fontId="0" fillId="4" borderId="0" xfId="0" applyNumberFormat="1" applyFont="1" applyFill="1" applyBorder="1" applyAlignment="1">
      <alignment horizontal="left" vertical="center"/>
    </xf>
    <xf numFmtId="164" fontId="174" fillId="0" borderId="0" xfId="0" applyFont="1" applyFill="1" applyBorder="1" applyAlignment="1">
      <alignment horizontal="left" vertical="center"/>
    </xf>
    <xf numFmtId="164" fontId="169" fillId="0" borderId="0" xfId="0" applyFont="1" applyFill="1" applyBorder="1" applyAlignment="1">
      <alignment vertical="center"/>
    </xf>
    <xf numFmtId="169" fontId="6" fillId="0" borderId="0" xfId="19" applyNumberFormat="1" applyFont="1" applyFill="1" applyBorder="1" applyAlignment="1" applyProtection="1">
      <alignment horizontal="right" vertical="center"/>
      <protection/>
    </xf>
    <xf numFmtId="247" fontId="162" fillId="0" borderId="0" xfId="19" applyNumberFormat="1" applyFont="1" applyFill="1" applyBorder="1" applyAlignment="1" applyProtection="1">
      <alignment horizontal="right" vertical="center"/>
      <protection/>
    </xf>
    <xf numFmtId="247" fontId="198" fillId="0" borderId="0" xfId="19" applyNumberFormat="1" applyFont="1" applyFill="1" applyBorder="1" applyAlignment="1" applyProtection="1">
      <alignment horizontal="right" vertical="center"/>
      <protection/>
    </xf>
    <xf numFmtId="247" fontId="0" fillId="0" borderId="0" xfId="19" applyNumberFormat="1" applyFont="1" applyFill="1" applyBorder="1" applyAlignment="1" applyProtection="1">
      <alignment horizontal="right" vertical="center"/>
      <protection/>
    </xf>
    <xf numFmtId="164" fontId="0" fillId="0" borderId="0" xfId="0" applyFont="1" applyFill="1" applyAlignment="1">
      <alignment horizontal="center"/>
    </xf>
    <xf numFmtId="247" fontId="0" fillId="4" borderId="0" xfId="19" applyNumberFormat="1" applyFont="1" applyFill="1" applyBorder="1" applyAlignment="1" applyProtection="1">
      <alignment horizontal="right"/>
      <protection/>
    </xf>
    <xf numFmtId="169" fontId="198" fillId="0" borderId="0" xfId="0" applyNumberFormat="1" applyFont="1" applyFill="1" applyBorder="1" applyAlignment="1">
      <alignment horizontal="right" vertical="center"/>
    </xf>
    <xf numFmtId="247" fontId="201" fillId="4" borderId="0" xfId="19" applyNumberFormat="1" applyFont="1" applyFill="1" applyBorder="1" applyAlignment="1" applyProtection="1">
      <alignment horizontal="right" vertical="center"/>
      <protection/>
    </xf>
    <xf numFmtId="247" fontId="162" fillId="4" borderId="0" xfId="19" applyNumberFormat="1" applyFont="1" applyFill="1" applyBorder="1" applyAlignment="1" applyProtection="1">
      <alignment horizontal="right" vertical="center"/>
      <protection/>
    </xf>
    <xf numFmtId="169" fontId="114" fillId="4" borderId="0" xfId="0" applyNumberFormat="1" applyFont="1" applyFill="1" applyBorder="1" applyAlignment="1">
      <alignment horizontal="center" vertical="center"/>
    </xf>
    <xf numFmtId="164" fontId="10" fillId="5" borderId="0" xfId="0" applyFont="1" applyFill="1" applyBorder="1" applyAlignment="1">
      <alignment horizontal="left" vertical="center"/>
    </xf>
    <xf numFmtId="164" fontId="0" fillId="5" borderId="0" xfId="0" applyFont="1" applyFill="1" applyBorder="1" applyAlignment="1">
      <alignment horizontal="center" vertical="center"/>
    </xf>
    <xf numFmtId="164" fontId="0" fillId="4" borderId="2" xfId="0" applyFont="1" applyFill="1" applyBorder="1" applyAlignment="1">
      <alignment horizontal="center" vertical="center"/>
    </xf>
    <xf numFmtId="304" fontId="158" fillId="4" borderId="2" xfId="0" applyNumberFormat="1" applyFont="1" applyFill="1" applyBorder="1" applyAlignment="1">
      <alignment horizontal="right" vertical="center"/>
    </xf>
    <xf numFmtId="304" fontId="0" fillId="4" borderId="2" xfId="0" applyNumberFormat="1" applyFont="1" applyFill="1" applyBorder="1" applyAlignment="1">
      <alignment horizontal="right" vertical="center"/>
    </xf>
    <xf numFmtId="304" fontId="0" fillId="4" borderId="2" xfId="19" applyNumberFormat="1" applyFont="1" applyFill="1" applyBorder="1" applyAlignment="1" applyProtection="1">
      <alignment horizontal="right" vertical="center"/>
      <protection/>
    </xf>
    <xf numFmtId="304" fontId="158" fillId="4" borderId="41" xfId="19" applyNumberFormat="1" applyFont="1" applyFill="1" applyBorder="1" applyAlignment="1" applyProtection="1">
      <alignment horizontal="right" vertical="center"/>
      <protection/>
    </xf>
    <xf numFmtId="304" fontId="0" fillId="4" borderId="42" xfId="0" applyNumberFormat="1" applyFont="1" applyFill="1" applyBorder="1" applyAlignment="1">
      <alignment horizontal="right" vertical="center"/>
    </xf>
    <xf numFmtId="304" fontId="0" fillId="4" borderId="44" xfId="0" applyNumberFormat="1" applyFont="1" applyFill="1" applyBorder="1" applyAlignment="1">
      <alignment horizontal="right" vertical="center"/>
    </xf>
    <xf numFmtId="164" fontId="29" fillId="4" borderId="0" xfId="0" applyFont="1" applyFill="1" applyBorder="1" applyAlignment="1">
      <alignment vertical="center" wrapText="1"/>
    </xf>
    <xf numFmtId="164" fontId="189" fillId="4" borderId="1" xfId="0" applyFont="1" applyFill="1" applyBorder="1" applyAlignment="1">
      <alignment vertical="center"/>
    </xf>
    <xf numFmtId="164" fontId="169" fillId="5" borderId="1" xfId="0" applyFont="1" applyFill="1" applyBorder="1" applyAlignment="1">
      <alignment horizontal="center" vertical="center"/>
    </xf>
    <xf numFmtId="304" fontId="158" fillId="5" borderId="1" xfId="0" applyNumberFormat="1" applyFont="1" applyFill="1" applyBorder="1" applyAlignment="1">
      <alignment horizontal="right" vertical="center"/>
    </xf>
    <xf numFmtId="304" fontId="0" fillId="5" borderId="1" xfId="0" applyNumberFormat="1" applyFont="1" applyFill="1" applyBorder="1" applyAlignment="1">
      <alignment horizontal="right" vertical="center"/>
    </xf>
    <xf numFmtId="304" fontId="0" fillId="5" borderId="1" xfId="19" applyNumberFormat="1" applyFont="1" applyFill="1" applyBorder="1" applyAlignment="1" applyProtection="1">
      <alignment horizontal="right" vertical="center"/>
      <protection/>
    </xf>
    <xf numFmtId="304" fontId="158" fillId="5" borderId="1" xfId="19" applyNumberFormat="1" applyFont="1" applyFill="1" applyBorder="1" applyAlignment="1" applyProtection="1">
      <alignment horizontal="right" vertical="center"/>
      <protection/>
    </xf>
    <xf numFmtId="164" fontId="10" fillId="5" borderId="1" xfId="0" applyFont="1" applyFill="1" applyBorder="1" applyAlignment="1">
      <alignment horizontal="left" vertical="center"/>
    </xf>
    <xf numFmtId="164" fontId="162" fillId="5" borderId="1" xfId="0" applyFont="1" applyFill="1" applyBorder="1" applyAlignment="1">
      <alignment horizontal="center" vertical="center"/>
    </xf>
    <xf numFmtId="164" fontId="162" fillId="5" borderId="0" xfId="0" applyFont="1" applyFill="1" applyBorder="1" applyAlignment="1">
      <alignment horizontal="center" vertical="center"/>
    </xf>
    <xf numFmtId="164" fontId="10" fillId="5" borderId="2" xfId="0" applyFont="1" applyFill="1" applyBorder="1" applyAlignment="1">
      <alignment horizontal="left" vertical="center"/>
    </xf>
    <xf numFmtId="164" fontId="162" fillId="5" borderId="2" xfId="0" applyFont="1" applyFill="1" applyBorder="1" applyAlignment="1">
      <alignment horizontal="center" vertical="center"/>
    </xf>
    <xf numFmtId="304" fontId="158" fillId="5" borderId="2" xfId="0" applyNumberFormat="1" applyFont="1" applyFill="1" applyBorder="1" applyAlignment="1">
      <alignment horizontal="right" vertical="center"/>
    </xf>
    <xf numFmtId="304" fontId="0" fillId="5" borderId="2" xfId="0" applyNumberFormat="1" applyFont="1" applyFill="1" applyBorder="1" applyAlignment="1">
      <alignment horizontal="right" vertical="center"/>
    </xf>
    <xf numFmtId="304" fontId="0" fillId="5" borderId="2" xfId="19" applyNumberFormat="1" applyFont="1" applyFill="1" applyBorder="1" applyAlignment="1" applyProtection="1">
      <alignment horizontal="right" vertical="center"/>
      <protection/>
    </xf>
    <xf numFmtId="304" fontId="158" fillId="5" borderId="2" xfId="19" applyNumberFormat="1" applyFont="1" applyFill="1" applyBorder="1" applyAlignment="1" applyProtection="1">
      <alignment horizontal="right" vertical="center"/>
      <protection/>
    </xf>
    <xf numFmtId="169" fontId="167" fillId="4" borderId="0" xfId="0" applyNumberFormat="1" applyFont="1" applyFill="1" applyBorder="1" applyAlignment="1">
      <alignment horizontal="right" vertical="center"/>
    </xf>
    <xf numFmtId="169" fontId="167" fillId="4" borderId="0" xfId="0" applyNumberFormat="1" applyFont="1" applyFill="1" applyBorder="1" applyAlignment="1">
      <alignment horizontal="center" vertical="center"/>
    </xf>
    <xf numFmtId="247" fontId="202" fillId="4" borderId="0" xfId="19" applyNumberFormat="1" applyFont="1" applyFill="1" applyBorder="1" applyAlignment="1" applyProtection="1">
      <alignment horizontal="right" vertical="center"/>
      <protection/>
    </xf>
    <xf numFmtId="247" fontId="155" fillId="4" borderId="0" xfId="19" applyNumberFormat="1" applyFont="1" applyFill="1" applyBorder="1" applyAlignment="1" applyProtection="1">
      <alignment horizontal="right" vertical="center"/>
      <protection/>
    </xf>
    <xf numFmtId="164" fontId="29" fillId="4" borderId="0" xfId="0" applyFont="1" applyFill="1" applyAlignment="1">
      <alignment/>
    </xf>
    <xf numFmtId="164" fontId="171" fillId="0" borderId="0" xfId="0" applyFont="1" applyFill="1" applyBorder="1" applyAlignment="1">
      <alignment vertical="center"/>
    </xf>
    <xf numFmtId="303" fontId="162" fillId="4" borderId="0" xfId="0" applyNumberFormat="1" applyFont="1" applyFill="1" applyBorder="1" applyAlignment="1">
      <alignment horizontal="left" vertical="center"/>
    </xf>
    <xf numFmtId="169" fontId="9" fillId="4" borderId="0" xfId="0" applyNumberFormat="1" applyFont="1" applyFill="1" applyBorder="1" applyAlignment="1">
      <alignment horizontal="right" vertical="center"/>
    </xf>
    <xf numFmtId="169" fontId="155" fillId="4" borderId="0" xfId="0" applyNumberFormat="1" applyFont="1" applyFill="1" applyBorder="1" applyAlignment="1">
      <alignment horizontal="right" vertical="center"/>
    </xf>
    <xf numFmtId="236" fontId="191" fillId="4" borderId="0" xfId="0" applyNumberFormat="1" applyFont="1" applyFill="1" applyBorder="1" applyAlignment="1">
      <alignment horizontal="right" vertical="center"/>
    </xf>
    <xf numFmtId="236" fontId="9" fillId="4" borderId="0" xfId="0" applyNumberFormat="1" applyFont="1" applyFill="1" applyBorder="1" applyAlignment="1">
      <alignment horizontal="center" vertical="center"/>
    </xf>
    <xf numFmtId="247" fontId="163" fillId="4" borderId="39" xfId="19" applyNumberFormat="1" applyFont="1" applyFill="1" applyBorder="1" applyAlignment="1" applyProtection="1">
      <alignment vertical="center"/>
      <protection/>
    </xf>
    <xf numFmtId="247" fontId="9" fillId="4" borderId="40" xfId="19" applyNumberFormat="1" applyFont="1" applyFill="1" applyBorder="1" applyAlignment="1" applyProtection="1">
      <alignment vertical="center"/>
      <protection/>
    </xf>
    <xf numFmtId="247" fontId="163" fillId="4" borderId="0" xfId="19" applyNumberFormat="1" applyFont="1" applyFill="1" applyBorder="1" applyAlignment="1" applyProtection="1">
      <alignment vertical="center"/>
      <protection/>
    </xf>
    <xf numFmtId="247" fontId="9" fillId="4" borderId="30" xfId="19" applyNumberFormat="1" applyFont="1" applyFill="1" applyBorder="1" applyAlignment="1" applyProtection="1">
      <alignment vertical="center"/>
      <protection/>
    </xf>
    <xf numFmtId="236" fontId="0" fillId="4" borderId="2" xfId="0" applyNumberFormat="1" applyFont="1" applyFill="1" applyBorder="1" applyAlignment="1">
      <alignment horizontal="center" vertical="center"/>
    </xf>
    <xf numFmtId="164" fontId="203" fillId="4" borderId="0" xfId="0" applyFont="1" applyFill="1" applyBorder="1" applyAlignment="1">
      <alignment horizontal="center" vertical="center"/>
    </xf>
    <xf numFmtId="247" fontId="163" fillId="0" borderId="2" xfId="19" applyNumberFormat="1" applyFont="1" applyFill="1" applyBorder="1" applyAlignment="1" applyProtection="1">
      <alignment horizontal="right" vertical="center"/>
      <protection/>
    </xf>
    <xf numFmtId="247" fontId="9" fillId="0" borderId="2" xfId="19" applyNumberFormat="1" applyFont="1" applyFill="1" applyBorder="1" applyAlignment="1" applyProtection="1">
      <alignment horizontal="right" vertical="center"/>
      <protection/>
    </xf>
    <xf numFmtId="164" fontId="169" fillId="0" borderId="0" xfId="0" applyFont="1" applyFill="1" applyBorder="1" applyAlignment="1">
      <alignment horizontal="center" vertical="center"/>
    </xf>
    <xf numFmtId="247" fontId="158" fillId="4" borderId="0" xfId="19" applyNumberFormat="1" applyFont="1" applyFill="1" applyBorder="1" applyAlignment="1" applyProtection="1">
      <alignment horizontal="right" vertical="center"/>
      <protection/>
    </xf>
    <xf numFmtId="247" fontId="158" fillId="5" borderId="0" xfId="19" applyNumberFormat="1" applyFont="1" applyFill="1" applyBorder="1" applyAlignment="1" applyProtection="1">
      <alignment horizontal="right" vertical="center"/>
      <protection/>
    </xf>
    <xf numFmtId="305" fontId="158" fillId="5" borderId="0" xfId="0" applyNumberFormat="1" applyFont="1" applyFill="1" applyBorder="1" applyAlignment="1">
      <alignment horizontal="right" vertical="center"/>
    </xf>
    <xf numFmtId="305" fontId="0" fillId="5" borderId="0" xfId="19" applyNumberFormat="1" applyFont="1" applyFill="1" applyBorder="1" applyAlignment="1" applyProtection="1">
      <alignment horizontal="right" vertical="center"/>
      <protection/>
    </xf>
    <xf numFmtId="305" fontId="158" fillId="4" borderId="0" xfId="0" applyNumberFormat="1" applyFont="1" applyFill="1" applyBorder="1" applyAlignment="1">
      <alignment horizontal="right" vertical="center"/>
    </xf>
    <xf numFmtId="305" fontId="0" fillId="4" borderId="0" xfId="19" applyNumberFormat="1" applyFont="1" applyFill="1" applyBorder="1" applyAlignment="1" applyProtection="1">
      <alignment horizontal="right" vertical="center"/>
      <protection/>
    </xf>
    <xf numFmtId="165" fontId="0" fillId="5" borderId="0" xfId="19" applyNumberFormat="1" applyFont="1" applyFill="1" applyBorder="1" applyAlignment="1" applyProtection="1">
      <alignment horizontal="right" vertical="center"/>
      <protection/>
    </xf>
    <xf numFmtId="165" fontId="158" fillId="5" borderId="0" xfId="19" applyNumberFormat="1" applyFont="1" applyFill="1" applyBorder="1" applyAlignment="1" applyProtection="1">
      <alignment horizontal="right" vertical="center"/>
      <protection/>
    </xf>
    <xf numFmtId="165" fontId="0" fillId="5" borderId="0" xfId="0" applyNumberFormat="1" applyFont="1" applyFill="1" applyBorder="1" applyAlignment="1">
      <alignment horizontal="right" vertical="center"/>
    </xf>
  </cellXfs>
  <cellStyles count="1543">
    <cellStyle name="Normal" xfId="0"/>
    <cellStyle name="Comma" xfId="15"/>
    <cellStyle name="Comma [0]" xfId="16"/>
    <cellStyle name="Currency" xfId="17"/>
    <cellStyle name="Currency [0]" xfId="18"/>
    <cellStyle name="Percent" xfId="19"/>
    <cellStyle name="Hyperlink" xfId="20"/>
    <cellStyle name="&#10;386grabber=M" xfId="21"/>
    <cellStyle name="%" xfId="22"/>
    <cellStyle name="%??O%??P%??Q%??R%??S%??T%??U%??V%??W%??X%??Y%??Z%??[%??\%??]%??^%??_%??`%??a%?" xfId="23"/>
    <cellStyle name="%??O%??P%??Q%??R%??S%??T%??U%??V%??W%??X%??Y%??Z%??[%??\%??]%??^%??_%??`%??a%?_Budget 2007 Country &amp; Personal source" xfId="24"/>
    <cellStyle name="%??O%??P%??Q%??R%??S%??T%??U%??V%??W%??X%??Y%??Z%??[%??\%??]%??^%??_%??`%??a%?_Budget 2007 presentation excel source" xfId="25"/>
    <cellStyle name="%??O%??P%??Q%??R%??S%??T%??U%??V%??W%??X%??Y%??Z%??[%??\%??]%??^%??_%??`%??a%?_CA per product" xfId="26"/>
    <cellStyle name="%??O%??P%??Q%??R%??S%??T%??U%??V%??W%??X%??Y%??Z%??[%??\%??]%??^%??_%??`%??a%?_Classeur1" xfId="27"/>
    <cellStyle name="%??O%??P%??Q%??R%??S%??T%??U%??V%??W%??X%??Y%??Z%??[%??\%??]%??^%??_%??`%??a%?_Classeur7" xfId="28"/>
    <cellStyle name="%??O%??P%??Q%??R%??S%??T%??U%??V%??W%??X%??Y%??Z%??[%??\%??]%??^%??_%??`%??a%?_Feuil1" xfId="29"/>
    <cellStyle name="%??O%??P%??Q%??R%??S%??T%??U%??V%??W%??X%??Y%??Z%??[%??\%??]%??^%??_%??`%??a%?_Home Business Comercial Exp KPI'sV2 (2)" xfId="30"/>
    <cellStyle name="%??O%??P%??Q%??R%??S%??T%??U%??V%??W%??X%??Y%??Z%??[%??\%??]%??^%??_%??`%??a%?_Home(FIN)" xfId="31"/>
    <cellStyle name="%??O%??P%??Q%??R%??S%??T%??U%??V%??W%??X%??Y%??Z%??[%??\%??]%??^%??_%??`%??a%?_New Budget 2007 Country &amp; Personal source" xfId="32"/>
    <cellStyle name="%??O%??P%??Q%??R%??S%??T%??U%??V%??W%??X%??Y%??Z%??[%??\%??]%??^%??_%??`%??a%?_New Budget 2007 Home source" xfId="33"/>
    <cellStyle name="%??O%??P%??Q%??R%??S%??T%??U%??V%??W%??X%??Y%??Z%??[%??\%??]%??^%??_%??`%??a%?_parcs" xfId="34"/>
    <cellStyle name="%??O%??P%??Q%??R%??S%??T%??U%??V%??W%??X%??Y%??Z%??[%??\%??]%??^%??_%??`%??a%?_PF" xfId="35"/>
    <cellStyle name="%??O%??P%??Q%??R%??S%??T%??U%??V%??W%??X%??Y%??Z%??[%??\%??]%??^%??_%??`%??a%?_Revenues Budget 07" xfId="36"/>
    <cellStyle name="%??O%??P%??Q%??R%??S%??T%??U%??V%??W%??X%??Y%??Z%??[%??\%??]%??^%??_%??`%??a%?_Revenues Réel 07" xfId="37"/>
    <cellStyle name="%??O%??P%??Q%??R%??S%??T%??U%??V%??W%??X%??Y%??Z%??[%??\%??]%??^%??_%??`%??a%?_Waterfall revenues PFA1 vs PFA2" xfId="38"/>
    <cellStyle name="%??O%??P%??Q%??R%․_x0004_S%??T%??U%??V%??W%??X%??Y%??Z%??[%??\%??]%??^%??_%??`%??a%?" xfId="39"/>
    <cellStyle name="%_041207 - Headcounts (41)" xfId="40"/>
    <cellStyle name="%_2- Home + Revenues" xfId="41"/>
    <cellStyle name="%_3- Commercial Expenses" xfId="42"/>
    <cellStyle name="%_31 - Headcount" xfId="43"/>
    <cellStyle name="%_4- xDSL internet revenues" xfId="44"/>
    <cellStyle name="%_DATA KPI Home" xfId="45"/>
    <cellStyle name="%_Enterprise" xfId="46"/>
    <cellStyle name="%_France KPIs" xfId="47"/>
    <cellStyle name="%_Group - operational KPIs" xfId="48"/>
    <cellStyle name="%_P-Revenues" xfId="49"/>
    <cellStyle name="%_Poland SRCs et SACs" xfId="50"/>
    <cellStyle name="%_RoW Financials" xfId="51"/>
    <cellStyle name="%_Sheet1" xfId="52"/>
    <cellStyle name="%_Sheet7" xfId="53"/>
    <cellStyle name="%_Terminals &amp; CPEs" xfId="54"/>
    <cellStyle name="******************************************" xfId="55"/>
    <cellStyle name="01-ModuleTitle" xfId="56"/>
    <cellStyle name="01-SubTitle" xfId="57"/>
    <cellStyle name="03-ASectionTitle" xfId="58"/>
    <cellStyle name="04-ASectionSub" xfId="59"/>
    <cellStyle name="05-Link" xfId="60"/>
    <cellStyle name="06-Link%" xfId="61"/>
    <cellStyle name="07-Link[2]" xfId="62"/>
    <cellStyle name="08-Link[3]" xfId="63"/>
    <cellStyle name="09-Input" xfId="64"/>
    <cellStyle name="1 decimal" xfId="65"/>
    <cellStyle name="1,comma" xfId="66"/>
    <cellStyle name="1.1" xfId="67"/>
    <cellStyle name="1.10" xfId="68"/>
    <cellStyle name="10-Input%" xfId="69"/>
    <cellStyle name="11-Input[2]" xfId="70"/>
    <cellStyle name="11-Input[3]" xfId="71"/>
    <cellStyle name="12-SectionTitle" xfId="72"/>
    <cellStyle name="13-SectionSub" xfId="73"/>
    <cellStyle name="14-SubSum" xfId="74"/>
    <cellStyle name="1H" xfId="75"/>
    <cellStyle name="1N" xfId="76"/>
    <cellStyle name="1R" xfId="77"/>
    <cellStyle name="2 decimal" xfId="78"/>
    <cellStyle name="20% - Accent1" xfId="79"/>
    <cellStyle name="20% - Accent2" xfId="80"/>
    <cellStyle name="20% - Accent3" xfId="81"/>
    <cellStyle name="20% - Accent4" xfId="82"/>
    <cellStyle name="20% - Accent5" xfId="83"/>
    <cellStyle name="20% - Accent6" xfId="84"/>
    <cellStyle name="20 % - Accent1" xfId="85"/>
    <cellStyle name="20 % - Accent2" xfId="86"/>
    <cellStyle name="20 % - Accent3" xfId="87"/>
    <cellStyle name="20 % - Accent4" xfId="88"/>
    <cellStyle name="20 % - Accent5" xfId="89"/>
    <cellStyle name="20 % - Accent6" xfId="90"/>
    <cellStyle name="2H" xfId="91"/>
    <cellStyle name="2N" xfId="92"/>
    <cellStyle name="2nd head" xfId="93"/>
    <cellStyle name="2R" xfId="94"/>
    <cellStyle name="3f1o_1997 Qty Summary" xfId="95"/>
    <cellStyle name="40% - Accent1" xfId="96"/>
    <cellStyle name="40% - Accent2" xfId="97"/>
    <cellStyle name="40% - Accent3" xfId="98"/>
    <cellStyle name="40% - Accent4" xfId="99"/>
    <cellStyle name="40% - Accent5" xfId="100"/>
    <cellStyle name="40% - Accent6" xfId="101"/>
    <cellStyle name="40 % - Accent1" xfId="102"/>
    <cellStyle name="40 % - Accent2" xfId="103"/>
    <cellStyle name="40 % - Accent3" xfId="104"/>
    <cellStyle name="40 % - Accent4" xfId="105"/>
    <cellStyle name="40 % - Accent5" xfId="106"/>
    <cellStyle name="40 % - Accent6" xfId="107"/>
    <cellStyle name="6" xfId="108"/>
    <cellStyle name="60% - Accent1" xfId="109"/>
    <cellStyle name="60% - Accent2" xfId="110"/>
    <cellStyle name="60% - Accent3" xfId="111"/>
    <cellStyle name="60% - Accent4" xfId="112"/>
    <cellStyle name="60% - Accent5" xfId="113"/>
    <cellStyle name="60% - Accent6" xfId="114"/>
    <cellStyle name="60 % - Accent1" xfId="115"/>
    <cellStyle name="60 % - Accent2" xfId="116"/>
    <cellStyle name="60 % - Accent3" xfId="117"/>
    <cellStyle name="60 % - Accent4" xfId="118"/>
    <cellStyle name="60 % - Accent5" xfId="119"/>
    <cellStyle name="60 % - Accent6" xfId="120"/>
    <cellStyle name="6_417..." xfId="121"/>
    <cellStyle name="6_421..." xfId="122"/>
    <cellStyle name="6_B 07" xfId="123"/>
    <cellStyle name="6_B05 Mod Ing V1 Oct01" xfId="124"/>
    <cellStyle name="6_B05 Revenues FT España Sep23" xfId="125"/>
    <cellStyle name="6_C12-09-04" xfId="126"/>
    <cellStyle name="6_C12-2005-01" xfId="127"/>
    <cellStyle name="6_C12-2005-02" xfId="128"/>
    <cellStyle name="6_C12-2005-04" xfId="129"/>
    <cellStyle name="6_C12-2005-08" xfId="130"/>
    <cellStyle name="6_C12-2005-09" xfId="131"/>
    <cellStyle name="6_C12-2005-10" xfId="132"/>
    <cellStyle name="6_C12-2006-03" xfId="133"/>
    <cellStyle name="6_C12-2006-09" xfId="134"/>
    <cellStyle name="6_C12-2006-10" xfId="135"/>
    <cellStyle name="6_Classeur1" xfId="136"/>
    <cellStyle name="6_doc fp" xfId="137"/>
    <cellStyle name="6_Flash" xfId="138"/>
    <cellStyle name="6_FLASH (3)" xfId="139"/>
    <cellStyle name="6_FLASH NORDNET 2005-02" xfId="140"/>
    <cellStyle name="6_FLASH NordNet 2005-06 (2)" xfId="141"/>
    <cellStyle name="6_Flash nordnet 30 09" xfId="142"/>
    <cellStyle name="6_Libro12" xfId="143"/>
    <cellStyle name="6_NordNet - Flash 2006-02" xfId="144"/>
    <cellStyle name="6_NordNet FLASH" xfId="145"/>
    <cellStyle name="6_NordNet flash 2005 08" xfId="146"/>
    <cellStyle name="6_NordNet Flash 2005-12" xfId="147"/>
    <cellStyle name="6_nordnet flash 2006-01" xfId="148"/>
    <cellStyle name="6_NordNet flash_new budget 2005 08" xfId="149"/>
    <cellStyle name="6_NordNet_Flash 2005 10" xfId="150"/>
    <cellStyle name="6_NordNet_Flash 2005-11 (2)" xfId="151"/>
    <cellStyle name="6_P&amp;L producto SCE 0503" xfId="152"/>
    <cellStyle name="6_PREV CPTE_EXPLOIT BUDGET 2006" xfId="153"/>
    <cellStyle name="6_PREV CPTE_EXPLOIT BUDGET 2006 DEF DEF" xfId="154"/>
    <cellStyle name="6_PREV CPTE_EXPLOIT PFA 2006.04 V4 A" xfId="155"/>
    <cellStyle name="6_PREV CPTE_EXPLOIT PFA 2006.04 VDEF" xfId="156"/>
    <cellStyle name="6_RECAP MENS" xfId="157"/>
    <cellStyle name="6_Réel 07" xfId="158"/>
    <cellStyle name="9" xfId="159"/>
    <cellStyle name="&lt;Default Style&gt;" xfId="160"/>
    <cellStyle name="=C:\WINNT\SYSTEM32\COMMAND.COM" xfId="161"/>
    <cellStyle name="=C:\WINNT\SYSTEM32\COMMAND.COM?COMPUTERNAME=BLAKE7?HOMEDRIVE=P:?HOM" xfId="162"/>
    <cellStyle name="??_Revenue" xfId="163"/>
    <cellStyle name="?Q\?1@??X??B?@_x0003__x0003_?_x0005_?_x0001_(?????@_x0003_O_x0003__x0003__x0003_?X???_x0014_?????&#10;?L???_x0012_D_x0007_?&#10;_x0003_?????_x0013__x0013__x0011_@????A?@_x0003__x0004_?_x0005_?_x0001_X????????$???????????A_x0003__x0001_?_x0013_?ZT????_x0005_?&quot;?&quot;?+?_x0012_??????`R@???_x0001_???A_x0003__x0002_?_x0013_?ZT??_x001D__x0001_?_x0005_?&quot;?&quot;?" xfId="164"/>
    <cellStyle name="?Q\?1@??X??B?@_x0003__x0003_?_x0005_?_x0001_(?????@_x0003_O_x0003__x0003__x0003_?X???_x0014_?????&#10;?L???_x0012_D_x0007_?&#10;_x0003_?????_x0013__x0013__x0011_@????A?@_x0003__x0004_?_x0005_?_x0001_X????????$???????????A_x0003__x0001_?_x0013_?ZT????_x0005_?&quot;?&quot;?+?_x0012_??????`R@???_x0001_???A_x0003__x0002_?_x0013_?ZT??_x001D__x0001_?_x0005_?&quot;?&quot;?_Belgacom" xfId="165"/>
    <cellStyle name="?Q\?1@??X??B?@_x0003__x0003_?_x0005_?_x0001_(?????@_x0003_O_x0003__x0003__x0003_?X???_x0014_?????&#10;?L???_x0012_D_x0007_?&#10;_x0003_?????_x0013__x0013__x0011_@????A?@_x0003__x0004_?_x0005_?_x0001_X????????$???????????A_x0003__x0001_?_x0013_?ZT????_x0005_?&quot;?&quot;?+?_x0012_??????`R@???_x0001_???A_x0003__x0002_?_x0013_?ZT??_x001D__x0001_?_x0005_?&quot;?&quot;?_Belgacom_wip" xfId="166"/>
    <cellStyle name="?Q\?1@??X??B?@_x0003__x0003_?_x0005_?_x0001_(?????@_x0003_O_x0003__x0003__x0003_?X???_x0014_?????&#10;?L???_x0012_D_x0007_?&#10;_x0003_?????_x0013__x0013__x0011_@????A?@_x0003__x0004_?_x0005_?_x0001_X????????$???????????A_x0003__x0001_?_x0013_?ZT????_x0005_?&quot;?&quot;?+?_x0012_??????`R@???_x0001_???A_x0003__x0002_?_x0013_?ZT??_x001D__x0001_?_x0005_?&quot;?&quot;?_Portugal Telecom" xfId="167"/>
    <cellStyle name="?Q\?1@??X??B?@_x0003__x0003_?_x0005_?_x0001_(?????@_x0003_O_x0003__x0003__x0003_?X???_x0014_?????&#10;?L???_x0012_D_x0007_?&#10;_x0003_?????_x0013__x0013__x0011_@????A?@_x0003__x0004_?_x0005_?_x0001_X????????$???????????A_x0003__x0001_?_x0013_?ZT????_x0005_?&quot;?&quot;?+?_x0012_??????`R@???_x0001_???A_x0003__x0002_?_x0013_?ZT??_x001D__x0001_?_x0005_?&quot;?&quot;?_PT WIP JMR" xfId="168"/>
    <cellStyle name="?Q\?1@??X??B?@_x0003__x0003_?_x0005_?_x0001_(?????@_x0003_O_x0003__x0003__x0003_?X???_x0014_?????&#10;?L???_x0012_D_x0007_?&#10;_x0003_?????_x0013__x0013__x0011_@????A?@_x0003__x0004_?_x0005_?_x0001_X????????$???????????A_x0003__x0001_?_x0013_?ZT????_x0005_?&quot;?&quot;?+?_x0012_??????`R@???_x0001_???A_x0003__x0002_?_x0013_?ZT??_x001D__x0001_?_x0005_?&quot;?&quot;?_Tele2_wip" xfId="169"/>
    <cellStyle name="?Q\?1@??X??B?@_x0003__x0003_?_x0005_?_x0001_(?????@_x0003_O_x0003__x0003__x0003_?X???_x0014_?????&#10;?L???_x0012_D_x0007_?&#10;_x0003_?????_x0013__x0013__x0011_@????A?@_x0003__x0004_?_x0005_?_x0001_X????????$???????????A_x0003__x0001_?_x0013_?ZT????_x0005_?&quot;?&quot;?+?_x0012_??????`R@???_x0001_???A_x0003__x0002_?_x0013_?ZT??_x001D__x0001_?_x0005_?&quot;?&quot;?_Tele2_wip_Estimate changes" xfId="170"/>
    <cellStyle name="?Q\?1@??X??B?@_x0003__x0003_?_x0005_?_x0001_(?????@_x0003_O_x0003__x0003__x0003_?X???_x0014_?????&#10;?L???_x0012_D_x0007_?&#10;_x0003_?????_x0013__x0013__x0011_@????A?@_x0003__x0004_?_x0005_?_x0001_X????????$???????????A_x0003__x0001_?_x0013_?ZT????_x0005_?&quot;?&quot;?+?_x0012_??????`R@???_x0001_???A_x0003__x0002_?_x0013_?ZT??_x001D__x0001_?_x0005_?&quot;?&quot;?_Tele2_wip_France Telecom" xfId="171"/>
    <cellStyle name="?Q\?1@??X??B?@_x0003__x0003_?_x0005_?_x0001_(?????@_x0003_O_x0003__x0003__x0003_?X???_x0014_?????&#10;?L???_x0012_D_x0007_?&#10;_x0003_?????_x0013__x0013__x0011_@????A?@_x0003__x0004_?_x0005_?_x0001_X????????$???????????A_x0003__x0001_?_x0013_?ZT????_x0005_?&quot;?&quot;?+?_x0012_??????`R@???_x0001_???A_x0003__x0002_?_x0013_?ZT??_x001D__x0001_?_x0005_?&quot;?&quot;?_Tele2_wip_France Telecom_Post 1H07" xfId="172"/>
    <cellStyle name="?Q\?1@??X??B?@_x0003__x0003_?_x0005_?_x0001_(?????@_x0003_O_x0003__x0003__x0003_?X???_x0014_?????&#10;?L???_x0012_D_x0007_?&#10;_x0003_?????_x0013__x0013__x0011_@????A?@_x0003__x0004_?_x0005_?_x0001_X????????$???????????A_x0003__x0001_?_x0013_?ZT????_x0005_?&quot;?&quot;?+?_x0012_??????`R@???_x0001_???A_x0003__x0002_?_x0013_?ZT??_x001D__x0001_?_x0005_?&quot;?&quot;?_Telenor" xfId="173"/>
    <cellStyle name="?Q\?1@??X??B?@_x0003__x0003_?_x0005_?_x0001_(?????@_x0003_O_x0003__x0003__x0003_?X???_x0014_?????&#10;?L???_x0012_D_x0007_?&#10;_x0003_?????_x0013__x0013__x0011_@????A?@_x0003__x0004_?_x0005_?_x0001_X????????$???????????A_x0003__x0001_?_x0013_?ZT????_x0005_?&quot;?&quot;?+?_x0012_??????`R@???_x0001_???A_x0003__x0002_?_x0013_?ZT??_x001D__x0001_?_x0005_?&quot;?&quot;?_Telenor_Estimate changes" xfId="174"/>
    <cellStyle name="?Q\?1@??X??B?@_x0003__x0003_?_x0005_?_x0001_(?????@_x0003_O_x0003__x0003__x0003_?X???_x0014_?????&#10;?L???_x0012_D_x0007_?&#10;_x0003_?????_x0013__x0013__x0011_@????A?@_x0003__x0004_?_x0005_?_x0001_X????????$???????????A_x0003__x0001_?_x0013_?ZT????_x0005_?&quot;?&quot;?+?_x0012_??????`R@???_x0001_???A_x0003__x0002_?_x0013_?ZT??_x001D__x0001_?_x0005_?&quot;?&quot;?_Telenor_France Telecom" xfId="175"/>
    <cellStyle name="?Q\?1@??X??B?@_x0003__x0003_?_x0005_?_x0001_(?????@_x0003_O_x0003__x0003__x0003_?X???_x0014_?????&#10;?L???_x0012_D_x0007_?&#10;_x0003_?????_x0013__x0013__x0011_@????A?@_x0003__x0004_?_x0005_?_x0001_X????????$???????????A_x0003__x0001_?_x0013_?ZT????_x0005_?&quot;?&quot;?+?_x0012_??????`R@???_x0001_???A_x0003__x0002_?_x0013_?ZT??_x001D__x0001_?_x0005_?&quot;?&quot;?_Telenor_France Telecom_Post 1H07" xfId="176"/>
    <cellStyle name="?Q\?1@??X??B?@_x0003__x0003_?_x0005_?_x0001_(?????@_x0003_O_x0003__x0003__x0003_?X???_x0014_?????&#10;?L???_x0012_D_x0007_?&#10;_x0003_?????_x0013__x0013__x0011_@????A?@_x0003__x0004_?_x0005_?_x0001_X????????$???????????A_x0003__x0001_?_x0013_?ZT????_x0005_?&quot;?&quot;?+?_x0012_??????`R@???_x0001_???A_x0003__x0002_?_x0013_?ZT??_x001D__x0001_?_x0005_?&quot;?&quot;?_TeliaSonera" xfId="177"/>
    <cellStyle name="?Q\?1@??X??B?@_x0003__x0003_?_x0005_?_x0001_(?????@_x0003_O_x0003__x0003__x0003_?X???_x0014_?????&#10;?L???_x0012_D_x0007_?&#10;_x0003_?????_x0013__x0013__x0011_@????A?@_x0003__x0004_?_x0005_?_x0001_X????????$???????????A_x0003__x0001_?_x0013_?ZT????_x0005_?&quot;?&quot;?+?_x0012_??????`R@???_x0001_???A_x0003__x0002_?_x0013_?ZT??_x001D__x0001_?_x0005_?&quot;?&quot;?_TeliaSonera_Estimate changes" xfId="178"/>
    <cellStyle name="?Q\?1@??X??B?@_x0003__x0003_?_x0005_?_x0001_(?????@_x0003_O_x0003__x0003__x0003_?X???_x0014_?????&#10;?L???_x0012_D_x0007_?&#10;_x0003_?????_x0013__x0013__x0011_@????A?@_x0003__x0004_?_x0005_?_x0001_X????????$???????????A_x0003__x0001_?_x0013_?ZT????_x0005_?&quot;?&quot;?+?_x0012_??????`R@???_x0001_???A_x0003__x0002_?_x0013_?ZT??_x001D__x0001_?_x0005_?&quot;?&quot;?_TeliaSonera_France Telecom" xfId="179"/>
    <cellStyle name="?Q\?1@??X??B?@_x0003__x0003_?_x0005_?_x0001_(?????@_x0003_O_x0003__x0003__x0003_?X???_x0014_?????&#10;?L???_x0012_D_x0007_?&#10;_x0003_?????_x0013__x0013__x0011_@????A?@_x0003__x0004_?_x0005_?_x0001_X????????$???????????A_x0003__x0001_?_x0013_?ZT????_x0005_?&quot;?&quot;?+?_x0012_??????`R@???_x0001_???A_x0003__x0002_?_x0013_?ZT??_x001D__x0001_?_x0005_?&quot;?&quot;?_TeliaSonera_France Telecom_Post 1H07" xfId="180"/>
    <cellStyle name="?_x0001__x0017_?°_x0001_ÿÿÿ?ÿÿÿ??" xfId="181"/>
    <cellStyle name="_ UK KPIs" xfId="182"/>
    <cellStyle name="_%(SignOnly)" xfId="183"/>
    <cellStyle name="_%(SignSpaceOnly)" xfId="184"/>
    <cellStyle name="_2003 Actuals EGS v3" xfId="185"/>
    <cellStyle name="_2005strat plan_romania_v1 magnitude submission v1" xfId="186"/>
    <cellStyle name="_All LOB  Product Template List v21" xfId="187"/>
    <cellStyle name="_Budget Update Music_090507" xfId="188"/>
    <cellStyle name="_Capex report rec" xfId="189"/>
    <cellStyle name="_Caz FT post Q3 summary" xfId="190"/>
    <cellStyle name="_Comma" xfId="191"/>
    <cellStyle name="_Comma_3G Models" xfId="192"/>
    <cellStyle name="_Comma_bls roic" xfId="193"/>
    <cellStyle name="_Comma_Book4" xfId="194"/>
    <cellStyle name="_Comma_FT-6June2001" xfId="195"/>
    <cellStyle name="_Comma_Orange-Mar01" xfId="196"/>
    <cellStyle name="_Comma_Orange-May01" xfId="197"/>
    <cellStyle name="_Comma_Portugal Telecom" xfId="198"/>
    <cellStyle name="_Comma_t-mobile Sep 2003" xfId="199"/>
    <cellStyle name="_Comma_telefonica" xfId="200"/>
    <cellStyle name="_Comma_Telefonica Moviles" xfId="201"/>
    <cellStyle name="_Comma_TelenorInitiation-11Jan01" xfId="202"/>
    <cellStyle name="_Comma_TelenorWIPFeb01" xfId="203"/>
    <cellStyle name="_CS&amp;N NBM - Cost centre and Org charts - AUGUST 2002" xfId="204"/>
    <cellStyle name="_Currency" xfId="205"/>
    <cellStyle name="_Currency_3G Models" xfId="206"/>
    <cellStyle name="_Currency_Belgacom" xfId="207"/>
    <cellStyle name="_Currency_Belgacom 310804" xfId="208"/>
    <cellStyle name="_Currency_BLS" xfId="209"/>
    <cellStyle name="_Currency_bls roic" xfId="210"/>
    <cellStyle name="_Currency_Book1" xfId="211"/>
    <cellStyle name="_Currency_Book1_3G Models" xfId="212"/>
    <cellStyle name="_Currency_Book1_FT-6June2001" xfId="213"/>
    <cellStyle name="_Currency_Book1_Jazztel model 16DP3-Exhibits" xfId="214"/>
    <cellStyle name="_Currency_Book1_Jazztel model 16DP3-Exhibits_3G Models" xfId="215"/>
    <cellStyle name="_Currency_Book1_Jazztel model 16DP3-Exhibits_Orange-Mar01" xfId="216"/>
    <cellStyle name="_Currency_Book1_Jazztel model 16DP3-Exhibits_Orange-May01" xfId="217"/>
    <cellStyle name="_Currency_Book1_Jazztel model 16DP3-Exhibits_Orange-May01_FT-6June2001" xfId="218"/>
    <cellStyle name="_Currency_Book1_Jazztel model 16DP3-Exhibits_Orange-May01_Telefonica Moviles" xfId="219"/>
    <cellStyle name="_Currency_Book1_Jazztel model 16DP3-Exhibits_T_MOBIL2" xfId="220"/>
    <cellStyle name="_Currency_Book1_Jazztel model 16DP3-Exhibits_T_MOBIL2_Orange-May01" xfId="221"/>
    <cellStyle name="_Currency_Book1_Jazztel model 16DP3-Exhibits_TelenorInitiation-11Jan01" xfId="222"/>
    <cellStyle name="_Currency_Book1_Jazztel model 16DP3-Exhibits_TelenorWIPFeb01" xfId="223"/>
    <cellStyle name="_Currency_Book1_Jazztel model 18DP-exhibits" xfId="224"/>
    <cellStyle name="_Currency_Book1_Jazztel model 18DP-exhibits_3G Models" xfId="225"/>
    <cellStyle name="_Currency_Book1_Orange-May01" xfId="226"/>
    <cellStyle name="_Currency_Book1_Telefonica Moviles" xfId="227"/>
    <cellStyle name="_Currency_Book2" xfId="228"/>
    <cellStyle name="_Currency_Book2_3G Models" xfId="229"/>
    <cellStyle name="_Currency_Book2_FT-6June2001" xfId="230"/>
    <cellStyle name="_Currency_Book2_Jazztel model 16DP3-Exhibits" xfId="231"/>
    <cellStyle name="_Currency_Book2_Jazztel model 16DP3-Exhibits_3G Models" xfId="232"/>
    <cellStyle name="_Currency_Book2_Jazztel model 16DP3-Exhibits_Orange-Mar01" xfId="233"/>
    <cellStyle name="_Currency_Book2_Jazztel model 16DP3-Exhibits_Orange-May01" xfId="234"/>
    <cellStyle name="_Currency_Book2_Jazztel model 16DP3-Exhibits_Orange-May01_FT-6June2001" xfId="235"/>
    <cellStyle name="_Currency_Book2_Jazztel model 16DP3-Exhibits_Orange-May01_Telefonica Moviles" xfId="236"/>
    <cellStyle name="_Currency_Book2_Jazztel model 16DP3-Exhibits_T_MOBIL2" xfId="237"/>
    <cellStyle name="_Currency_Book2_Jazztel model 16DP3-Exhibits_T_MOBIL2_Orange-May01" xfId="238"/>
    <cellStyle name="_Currency_Book2_Jazztel model 16DP3-Exhibits_TelenorInitiation-11Jan01" xfId="239"/>
    <cellStyle name="_Currency_Book2_Jazztel model 16DP3-Exhibits_TelenorWIPFeb01" xfId="240"/>
    <cellStyle name="_Currency_Book2_Jazztel model 18DP-exhibits" xfId="241"/>
    <cellStyle name="_Currency_Book2_Jazztel model 18DP-exhibits_3G Models" xfId="242"/>
    <cellStyle name="_Currency_Book2_Orange-May01" xfId="243"/>
    <cellStyle name="_Currency_Book2_Telefonica Moviles" xfId="244"/>
    <cellStyle name="_Currency_Book4" xfId="245"/>
    <cellStyle name="_Currency_FT-6June2001" xfId="246"/>
    <cellStyle name="_Currency_Jazztel model 15-exhibits" xfId="247"/>
    <cellStyle name="_Currency_Jazztel model 15-exhibits bis" xfId="248"/>
    <cellStyle name="_Currency_Jazztel model 15-exhibits bis_3G Models" xfId="249"/>
    <cellStyle name="_Currency_Jazztel model 15-exhibits bis_Orange-Mar01" xfId="250"/>
    <cellStyle name="_Currency_Jazztel model 15-exhibits bis_Orange-May01" xfId="251"/>
    <cellStyle name="_Currency_Jazztel model 15-exhibits bis_Orange-May01_FT-6June2001" xfId="252"/>
    <cellStyle name="_Currency_Jazztel model 15-exhibits bis_Orange-May01_Telefonica Moviles" xfId="253"/>
    <cellStyle name="_Currency_Jazztel model 15-exhibits bis_T_MOBIL2" xfId="254"/>
    <cellStyle name="_Currency_Jazztel model 15-exhibits bis_T_MOBIL2_Orange-May01" xfId="255"/>
    <cellStyle name="_Currency_Jazztel model 15-exhibits bis_TelenorInitiation-11Jan01" xfId="256"/>
    <cellStyle name="_Currency_Jazztel model 15-exhibits bis_TelenorWIPFeb01" xfId="257"/>
    <cellStyle name="_Currency_Jazztel model 15-exhibits-Friso2" xfId="258"/>
    <cellStyle name="_Currency_Jazztel model 15-exhibits-Friso2_3G Models" xfId="259"/>
    <cellStyle name="_Currency_Jazztel model 15-exhibits-Friso2_FT-6June2001" xfId="260"/>
    <cellStyle name="_Currency_Jazztel model 15-exhibits-Friso2_Jazztel model 16DP3-Exhibits" xfId="261"/>
    <cellStyle name="_Currency_Jazztel model 15-exhibits-Friso2_Jazztel model 16DP3-Exhibits_3G Models" xfId="262"/>
    <cellStyle name="_Currency_Jazztel model 15-exhibits-Friso2_Jazztel model 16DP3-Exhibits_Orange-Mar01" xfId="263"/>
    <cellStyle name="_Currency_Jazztel model 15-exhibits-Friso2_Jazztel model 16DP3-Exhibits_Orange-May01" xfId="264"/>
    <cellStyle name="_Currency_Jazztel model 15-exhibits-Friso2_Jazztel model 16DP3-Exhibits_Orange-May01_FT-6June2001" xfId="265"/>
    <cellStyle name="_Currency_Jazztel model 15-exhibits-Friso2_Jazztel model 16DP3-Exhibits_Orange-May01_Telefonica Moviles" xfId="266"/>
    <cellStyle name="_Currency_Jazztel model 15-exhibits-Friso2_Jazztel model 16DP3-Exhibits_T_MOBIL2" xfId="267"/>
    <cellStyle name="_Currency_Jazztel model 15-exhibits-Friso2_Jazztel model 16DP3-Exhibits_T_MOBIL2_Orange-May01" xfId="268"/>
    <cellStyle name="_Currency_Jazztel model 15-exhibits-Friso2_Jazztel model 16DP3-Exhibits_TelenorInitiation-11Jan01" xfId="269"/>
    <cellStyle name="_Currency_Jazztel model 15-exhibits-Friso2_Jazztel model 16DP3-Exhibits_TelenorWIPFeb01" xfId="270"/>
    <cellStyle name="_Currency_Jazztel model 15-exhibits-Friso2_Jazztel model 18DP-exhibits" xfId="271"/>
    <cellStyle name="_Currency_Jazztel model 15-exhibits-Friso2_Jazztel model 18DP-exhibits_3G Models" xfId="272"/>
    <cellStyle name="_Currency_Jazztel model 15-exhibits-Friso2_Orange-May01" xfId="273"/>
    <cellStyle name="_Currency_Jazztel model 15-exhibits-Friso2_Telefonica Moviles" xfId="274"/>
    <cellStyle name="_Currency_Jazztel model 15-exhibits_3G Models" xfId="275"/>
    <cellStyle name="_Currency_Jazztel model 15-exhibits_FT-6June2001" xfId="276"/>
    <cellStyle name="_Currency_Jazztel model 15-exhibits_Jazztel model 16DP3-Exhibits" xfId="277"/>
    <cellStyle name="_Currency_Jazztel model 15-exhibits_Jazztel model 16DP3-Exhibits_3G Models" xfId="278"/>
    <cellStyle name="_Currency_Jazztel model 15-exhibits_Jazztel model 16DP3-Exhibits_Orange-Mar01" xfId="279"/>
    <cellStyle name="_Currency_Jazztel model 15-exhibits_Jazztel model 16DP3-Exhibits_Orange-May01" xfId="280"/>
    <cellStyle name="_Currency_Jazztel model 15-exhibits_Jazztel model 16DP3-Exhibits_Orange-May01_FT-6June2001" xfId="281"/>
    <cellStyle name="_Currency_Jazztel model 15-exhibits_Jazztel model 16DP3-Exhibits_Orange-May01_Telefonica Moviles" xfId="282"/>
    <cellStyle name="_Currency_Jazztel model 15-exhibits_Jazztel model 16DP3-Exhibits_T_MOBIL2" xfId="283"/>
    <cellStyle name="_Currency_Jazztel model 15-exhibits_Jazztel model 16DP3-Exhibits_T_MOBIL2_Orange-May01" xfId="284"/>
    <cellStyle name="_Currency_Jazztel model 15-exhibits_Jazztel model 16DP3-Exhibits_TelenorInitiation-11Jan01" xfId="285"/>
    <cellStyle name="_Currency_Jazztel model 15-exhibits_Jazztel model 16DP3-Exhibits_TelenorWIPFeb01" xfId="286"/>
    <cellStyle name="_Currency_Jazztel model 15-exhibits_Jazztel model 18DP-exhibits" xfId="287"/>
    <cellStyle name="_Currency_Jazztel model 15-exhibits_Jazztel model 18DP-exhibits_3G Models" xfId="288"/>
    <cellStyle name="_Currency_Jazztel model 15-exhibits_Orange-May01" xfId="289"/>
    <cellStyle name="_Currency_Jazztel model 15-exhibits_Telefonica Moviles" xfId="290"/>
    <cellStyle name="_Currency_Orange-Mar01" xfId="291"/>
    <cellStyle name="_Currency_Orange-May01" xfId="292"/>
    <cellStyle name="_Currency_Portugal Telecom" xfId="293"/>
    <cellStyle name="_Currency_Swisscom" xfId="294"/>
    <cellStyle name="_Currency_t-mobile Sep 2003" xfId="295"/>
    <cellStyle name="_Currency_TDC" xfId="296"/>
    <cellStyle name="_Currency_Tele Danmark" xfId="297"/>
    <cellStyle name="_Currency_Tele Danmark_Nordic Report" xfId="298"/>
    <cellStyle name="_Currency_telefonica" xfId="299"/>
    <cellStyle name="_Currency_Telefonica Moviles" xfId="300"/>
    <cellStyle name="_Currency_TelenorInitiation-11Jan01" xfId="301"/>
    <cellStyle name="_Currency_TelenorWIPFeb01" xfId="302"/>
    <cellStyle name="_Currency_TeliaSonera JMR" xfId="303"/>
    <cellStyle name="_Currency_TEM.MC-Data" xfId="304"/>
    <cellStyle name="_CurrencySpace" xfId="305"/>
    <cellStyle name="_CurrencySpace_bls roic" xfId="306"/>
    <cellStyle name="_CurrencySpace_t-mobile Sep 2003" xfId="307"/>
    <cellStyle name="_Doc 5 NSFPReviewTemp for PPT Empty" xfId="308"/>
    <cellStyle name="_Dollar" xfId="309"/>
    <cellStyle name="_Dollar_3G Models" xfId="310"/>
    <cellStyle name="_Dollar_FT-6June2001" xfId="311"/>
    <cellStyle name="_Dollar_Jazztel model 16DP3-Exhibits" xfId="312"/>
    <cellStyle name="_Dollar_Jazztel model 16DP3-Exhibits_3G Models" xfId="313"/>
    <cellStyle name="_Dollar_Jazztel model 16DP3-Exhibits_FT-6June2001" xfId="314"/>
    <cellStyle name="_Dollar_Jazztel model 16DP3-Exhibits_FT-6June2001_1" xfId="315"/>
    <cellStyle name="_Dollar_Jazztel model 16DP3-Exhibits_FT-6June2001_1_Telefonica Moviles" xfId="316"/>
    <cellStyle name="_Dollar_Jazztel model 18DP-exhibits" xfId="317"/>
    <cellStyle name="_Dollar_Jazztel model 18DP-exhibits_3G Models" xfId="318"/>
    <cellStyle name="_Dollar_Jazztel model 18DP-exhibits_Orange-Mar01" xfId="319"/>
    <cellStyle name="_Dollar_Jazztel model 18DP-exhibits_Orange-May01" xfId="320"/>
    <cellStyle name="_Dollar_Jazztel model 18DP-exhibits_T_MOBIL2" xfId="321"/>
    <cellStyle name="_Dollar_Jazztel model 18DP-exhibits_T_MOBIL2_FT-6June2001" xfId="322"/>
    <cellStyle name="_Dollar_Jazztel model 18DP-exhibits_T_MOBIL2_Orange-May01" xfId="323"/>
    <cellStyle name="_Dollar_Jazztel model 18DP-exhibits_T_MOBIL2_Orange-May01_Telefonica Moviles" xfId="324"/>
    <cellStyle name="_Dollar_Jazztel model 18DP-exhibits_T_MOBIL2_Orange-May01_Telefonica Moviles_1" xfId="325"/>
    <cellStyle name="_Dollar_Jazztel model 18DP-exhibits_T_MOBIL2_Telefonica Moviles" xfId="326"/>
    <cellStyle name="_Dollar_Jazztel model 18DP-exhibits_TelenorInitiation-11Jan01" xfId="327"/>
    <cellStyle name="_Dollar_Jazztel model 18DP-exhibits_TelenorWIPFeb01" xfId="328"/>
    <cellStyle name="_Dollar_Orange-May01" xfId="329"/>
    <cellStyle name="_Dollar_Telefonica Moviles" xfId="330"/>
    <cellStyle name="_DRI - 4Q08-FT-KPIs" xfId="331"/>
    <cellStyle name="_EGS revenue report Dec YTD (RFC2) 120105" xfId="332"/>
    <cellStyle name="_Enterprise" xfId="333"/>
    <cellStyle name="_Euro" xfId="334"/>
    <cellStyle name="_France KPIs" xfId="335"/>
    <cellStyle name="_Group - operational KPIs" xfId="336"/>
    <cellStyle name="_Heading" xfId="337"/>
    <cellStyle name="_Heading_bls roic" xfId="338"/>
    <cellStyle name="_Heading_Broadband Comps" xfId="339"/>
    <cellStyle name="_Heading_Q" xfId="340"/>
    <cellStyle name="_Heading_q - new guidance" xfId="341"/>
    <cellStyle name="_Heading_q - valuation" xfId="342"/>
    <cellStyle name="_Highlight" xfId="343"/>
    <cellStyle name="_ITN NSFP Target Setting Model 280607 V12" xfId="344"/>
    <cellStyle name="_JP Morgan" xfId="345"/>
    <cellStyle name="_M&amp;S Costs for CFO Review" xfId="346"/>
    <cellStyle name="_Mal for innhenting av estimater Q4- 2002" xfId="347"/>
    <cellStyle name="_Maquette Estimates" xfId="348"/>
    <cellStyle name="_Multiple" xfId="349"/>
    <cellStyle name="_Multiple_3G Models" xfId="350"/>
    <cellStyle name="_Multiple_Belgacom" xfId="351"/>
    <cellStyle name="_Multiple_Belgacom 310804" xfId="352"/>
    <cellStyle name="_Multiple_bls roic" xfId="353"/>
    <cellStyle name="_Multiple_Book1" xfId="354"/>
    <cellStyle name="_Multiple_Book11" xfId="355"/>
    <cellStyle name="_Multiple_Book11_3G Models" xfId="356"/>
    <cellStyle name="_Multiple_Book11_Jazztel model 16DP3-Exhibits" xfId="357"/>
    <cellStyle name="_Multiple_Book11_Jazztel model 16DP3-Exhibits_3G Models" xfId="358"/>
    <cellStyle name="_Multiple_Book11_Jazztel model 16DP3-Exhibits_FT-6June2001" xfId="359"/>
    <cellStyle name="_Multiple_Book11_Jazztel model 16DP3-Exhibits_FT-6June2001_1" xfId="360"/>
    <cellStyle name="_Multiple_Book11_Jazztel model 16DP3-Exhibits_FT-6June2001_1_Telefonica Moviles" xfId="361"/>
    <cellStyle name="_Multiple_Book11_Jazztel model 18DP-exhibits" xfId="362"/>
    <cellStyle name="_Multiple_Book11_Jazztel model 18DP-exhibits_FT-6June2001" xfId="363"/>
    <cellStyle name="_Multiple_Book11_Jazztel model 18DP-exhibits_Orange-Mar01" xfId="364"/>
    <cellStyle name="_Multiple_Book11_Jazztel model 18DP-exhibits_Orange-May01" xfId="365"/>
    <cellStyle name="_Multiple_Book11_Jazztel model 18DP-exhibits_T_MOBIL2" xfId="366"/>
    <cellStyle name="_Multiple_Book11_Jazztel model 18DP-exhibits_T_MOBIL2_FT-6June2001" xfId="367"/>
    <cellStyle name="_Multiple_Book11_Jazztel model 18DP-exhibits_T_MOBIL2_FT-6June2001_1" xfId="368"/>
    <cellStyle name="_Multiple_Book11_Jazztel model 18DP-exhibits_T_MOBIL2_Orange-May01" xfId="369"/>
    <cellStyle name="_Multiple_Book11_Jazztel model 18DP-exhibits_T_MOBIL2_Telefonica Moviles" xfId="370"/>
    <cellStyle name="_Multiple_Book11_Jazztel model 18DP-exhibits_Telefonica Moviles" xfId="371"/>
    <cellStyle name="_Multiple_Book11_Jazztel model 18DP-exhibits_TelenorInitiation-11Jan01" xfId="372"/>
    <cellStyle name="_Multiple_Book11_Jazztel model 18DP-exhibits_TelenorWIPFeb01" xfId="373"/>
    <cellStyle name="_Multiple_Book11_Jazztel model 18DP-exhibits_Telia-April01(new structure)" xfId="374"/>
    <cellStyle name="_Multiple_Book11_Jazztel model 18DP-exhibits_Telia-April01(new structure)_FT-6June2001" xfId="375"/>
    <cellStyle name="_Multiple_Book11_Jazztel model 18DP-exhibits_Telia-April01(new structure)_FT-6June2001_Telefonica Moviles" xfId="376"/>
    <cellStyle name="_Multiple_Book11_Jazztel model 18DP-exhibits_Telia-April01(new structure)_Telefonica Moviles" xfId="377"/>
    <cellStyle name="_Multiple_Book11_Jazztel1" xfId="378"/>
    <cellStyle name="_Multiple_Book11_Orange-Mar01" xfId="379"/>
    <cellStyle name="_Multiple_Book11_Orange-Mar01_FT-6June2001" xfId="380"/>
    <cellStyle name="_Multiple_Book11_Orange-Mar01_Telefonica Moviles" xfId="381"/>
    <cellStyle name="_Multiple_Book11_Orange-Mar01_Telefonica Moviles_1" xfId="382"/>
    <cellStyle name="_Multiple_Book11_Orange-May01" xfId="383"/>
    <cellStyle name="_Multiple_Book11_Orange-May01_FT-6June2001" xfId="384"/>
    <cellStyle name="_Multiple_Book11_Orange-May01_FT-6June2001_Telefonica Moviles" xfId="385"/>
    <cellStyle name="_Multiple_Book11_Orange-May01_Telefonica Moviles" xfId="386"/>
    <cellStyle name="_Multiple_Book11_T_MOBIL2" xfId="387"/>
    <cellStyle name="_Multiple_Book11_TelenorInitiation-11Jan01" xfId="388"/>
    <cellStyle name="_Multiple_Book11_TelenorInitiation-11Jan01_FT-6June2001" xfId="389"/>
    <cellStyle name="_Multiple_Book11_TelenorInitiation-11Jan01_Telefonica Moviles" xfId="390"/>
    <cellStyle name="_Multiple_Book11_TelenorInitiation-11Jan01_Telefonica Moviles_1" xfId="391"/>
    <cellStyle name="_Multiple_Book11_TelenorWIPFeb01" xfId="392"/>
    <cellStyle name="_Multiple_Book11_TelenorWIPFeb01_FT-6June2001" xfId="393"/>
    <cellStyle name="_Multiple_Book11_TelenorWIPFeb01_Telefonica Moviles" xfId="394"/>
    <cellStyle name="_Multiple_Book11_TelenorWIPFeb01_Telefonica Moviles_1" xfId="395"/>
    <cellStyle name="_Multiple_Book11_Telia-April01(new structure)" xfId="396"/>
    <cellStyle name="_Multiple_Book12" xfId="397"/>
    <cellStyle name="_Multiple_Book12_3G Models" xfId="398"/>
    <cellStyle name="_Multiple_Book12_Jazztel model 16DP3-Exhibits" xfId="399"/>
    <cellStyle name="_Multiple_Book12_Jazztel model 16DP3-Exhibits_3G Models" xfId="400"/>
    <cellStyle name="_Multiple_Book12_Jazztel model 16DP3-Exhibits_FT-6June2001" xfId="401"/>
    <cellStyle name="_Multiple_Book12_Jazztel model 16DP3-Exhibits_FT-6June2001_1" xfId="402"/>
    <cellStyle name="_Multiple_Book12_Jazztel model 16DP3-Exhibits_FT-6June2001_1_Telefonica Moviles" xfId="403"/>
    <cellStyle name="_Multiple_Book12_Jazztel model 18DP-exhibits" xfId="404"/>
    <cellStyle name="_Multiple_Book12_Jazztel model 18DP-exhibits_FT-6June2001" xfId="405"/>
    <cellStyle name="_Multiple_Book12_Jazztel model 18DP-exhibits_Orange-Mar01" xfId="406"/>
    <cellStyle name="_Multiple_Book12_Jazztel model 18DP-exhibits_Orange-May01" xfId="407"/>
    <cellStyle name="_Multiple_Book12_Jazztel model 18DP-exhibits_T_MOBIL2" xfId="408"/>
    <cellStyle name="_Multiple_Book12_Jazztel model 18DP-exhibits_T_MOBIL2_FT-6June2001" xfId="409"/>
    <cellStyle name="_Multiple_Book12_Jazztel model 18DP-exhibits_T_MOBIL2_FT-6June2001_1" xfId="410"/>
    <cellStyle name="_Multiple_Book12_Jazztel model 18DP-exhibits_T_MOBIL2_Orange-May01" xfId="411"/>
    <cellStyle name="_Multiple_Book12_Jazztel model 18DP-exhibits_T_MOBIL2_Telefonica Moviles" xfId="412"/>
    <cellStyle name="_Multiple_Book12_Jazztel model 18DP-exhibits_Telefonica Moviles" xfId="413"/>
    <cellStyle name="_Multiple_Book12_Jazztel model 18DP-exhibits_TelenorInitiation-11Jan01" xfId="414"/>
    <cellStyle name="_Multiple_Book12_Jazztel model 18DP-exhibits_TelenorWIPFeb01" xfId="415"/>
    <cellStyle name="_Multiple_Book12_Jazztel model 18DP-exhibits_Telia-April01(new structure)" xfId="416"/>
    <cellStyle name="_Multiple_Book12_Jazztel model 18DP-exhibits_Telia-April01(new structure)_FT-6June2001" xfId="417"/>
    <cellStyle name="_Multiple_Book12_Jazztel model 18DP-exhibits_Telia-April01(new structure)_FT-6June2001_Telefonica Moviles" xfId="418"/>
    <cellStyle name="_Multiple_Book12_Jazztel model 18DP-exhibits_Telia-April01(new structure)_Telefonica Moviles" xfId="419"/>
    <cellStyle name="_Multiple_Book12_Jazztel1" xfId="420"/>
    <cellStyle name="_Multiple_Book12_Orange-Mar01" xfId="421"/>
    <cellStyle name="_Multiple_Book12_Orange-Mar01_FT-6June2001" xfId="422"/>
    <cellStyle name="_Multiple_Book12_Orange-Mar01_Telefonica Moviles" xfId="423"/>
    <cellStyle name="_Multiple_Book12_Orange-Mar01_Telefonica Moviles_1" xfId="424"/>
    <cellStyle name="_Multiple_Book12_Orange-May01" xfId="425"/>
    <cellStyle name="_Multiple_Book12_Orange-May01_FT-6June2001" xfId="426"/>
    <cellStyle name="_Multiple_Book12_Orange-May01_FT-6June2001_Telefonica Moviles" xfId="427"/>
    <cellStyle name="_Multiple_Book12_Orange-May01_Telefonica Moviles" xfId="428"/>
    <cellStyle name="_Multiple_Book12_T_MOBIL2" xfId="429"/>
    <cellStyle name="_Multiple_Book12_TelenorInitiation-11Jan01" xfId="430"/>
    <cellStyle name="_Multiple_Book12_TelenorInitiation-11Jan01_FT-6June2001" xfId="431"/>
    <cellStyle name="_Multiple_Book12_TelenorInitiation-11Jan01_Telefonica Moviles" xfId="432"/>
    <cellStyle name="_Multiple_Book12_TelenorInitiation-11Jan01_Telefonica Moviles_1" xfId="433"/>
    <cellStyle name="_Multiple_Book12_TelenorWIPFeb01" xfId="434"/>
    <cellStyle name="_Multiple_Book12_TelenorWIPFeb01_FT-6June2001" xfId="435"/>
    <cellStyle name="_Multiple_Book12_TelenorWIPFeb01_Telefonica Moviles" xfId="436"/>
    <cellStyle name="_Multiple_Book12_TelenorWIPFeb01_Telefonica Moviles_1" xfId="437"/>
    <cellStyle name="_Multiple_Book12_Telia-April01(new structure)" xfId="438"/>
    <cellStyle name="_Multiple_Book1_3G Models" xfId="439"/>
    <cellStyle name="_Multiple_Book1_Jazztel model 16DP3-Exhibits" xfId="440"/>
    <cellStyle name="_Multiple_Book1_Jazztel model 16DP3-Exhibits_3G Models" xfId="441"/>
    <cellStyle name="_Multiple_Book1_Jazztel model 16DP3-Exhibits_FT-6June2001" xfId="442"/>
    <cellStyle name="_Multiple_Book1_Jazztel model 16DP3-Exhibits_FT-6June2001_1" xfId="443"/>
    <cellStyle name="_Multiple_Book1_Jazztel model 16DP3-Exhibits_FT-6June2001_1_Telefonica Moviles" xfId="444"/>
    <cellStyle name="_Multiple_Book1_Jazztel model 18DP-exhibits" xfId="445"/>
    <cellStyle name="_Multiple_Book1_Jazztel model 18DP-exhibits_FT-6June2001" xfId="446"/>
    <cellStyle name="_Multiple_Book1_Jazztel model 18DP-exhibits_Orange-Mar01" xfId="447"/>
    <cellStyle name="_Multiple_Book1_Jazztel model 18DP-exhibits_Orange-May01" xfId="448"/>
    <cellStyle name="_Multiple_Book1_Jazztel model 18DP-exhibits_T_MOBIL2" xfId="449"/>
    <cellStyle name="_Multiple_Book1_Jazztel model 18DP-exhibits_T_MOBIL2_FT-6June2001" xfId="450"/>
    <cellStyle name="_Multiple_Book1_Jazztel model 18DP-exhibits_T_MOBIL2_FT-6June2001_1" xfId="451"/>
    <cellStyle name="_Multiple_Book1_Jazztel model 18DP-exhibits_T_MOBIL2_Orange-May01" xfId="452"/>
    <cellStyle name="_Multiple_Book1_Jazztel model 18DP-exhibits_T_MOBIL2_Telefonica Moviles" xfId="453"/>
    <cellStyle name="_Multiple_Book1_Jazztel model 18DP-exhibits_Telefonica Moviles" xfId="454"/>
    <cellStyle name="_Multiple_Book1_Jazztel model 18DP-exhibits_TelenorInitiation-11Jan01" xfId="455"/>
    <cellStyle name="_Multiple_Book1_Jazztel model 18DP-exhibits_TelenorWIPFeb01" xfId="456"/>
    <cellStyle name="_Multiple_Book1_Jazztel model 18DP-exhibits_Telia-April01(new structure)" xfId="457"/>
    <cellStyle name="_Multiple_Book1_Jazztel model 18DP-exhibits_Telia-April01(new structure)_FT-6June2001" xfId="458"/>
    <cellStyle name="_Multiple_Book1_Jazztel model 18DP-exhibits_Telia-April01(new structure)_FT-6June2001_Telefonica Moviles" xfId="459"/>
    <cellStyle name="_Multiple_Book1_Jazztel model 18DP-exhibits_Telia-April01(new structure)_Telefonica Moviles" xfId="460"/>
    <cellStyle name="_Multiple_Book1_Jazztel1" xfId="461"/>
    <cellStyle name="_Multiple_Book1_Orange-Mar01" xfId="462"/>
    <cellStyle name="_Multiple_Book1_Orange-Mar01_FT-6June2001" xfId="463"/>
    <cellStyle name="_Multiple_Book1_Orange-Mar01_Telefonica Moviles" xfId="464"/>
    <cellStyle name="_Multiple_Book1_Orange-Mar01_Telefonica Moviles_1" xfId="465"/>
    <cellStyle name="_Multiple_Book1_Orange-May01" xfId="466"/>
    <cellStyle name="_Multiple_Book1_Orange-May01_FT-6June2001" xfId="467"/>
    <cellStyle name="_Multiple_Book1_Orange-May01_FT-6June2001_Telefonica Moviles" xfId="468"/>
    <cellStyle name="_Multiple_Book1_Orange-May01_Telefonica Moviles" xfId="469"/>
    <cellStyle name="_Multiple_Book1_T_MOBIL2" xfId="470"/>
    <cellStyle name="_Multiple_Book1_TelenorInitiation-11Jan01" xfId="471"/>
    <cellStyle name="_Multiple_Book1_TelenorInitiation-11Jan01_FT-6June2001" xfId="472"/>
    <cellStyle name="_Multiple_Book1_TelenorInitiation-11Jan01_Telefonica Moviles" xfId="473"/>
    <cellStyle name="_Multiple_Book1_TelenorInitiation-11Jan01_Telefonica Moviles_1" xfId="474"/>
    <cellStyle name="_Multiple_Book1_TelenorWIPFeb01" xfId="475"/>
    <cellStyle name="_Multiple_Book1_TelenorWIPFeb01_FT-6June2001" xfId="476"/>
    <cellStyle name="_Multiple_Book1_TelenorWIPFeb01_Telefonica Moviles" xfId="477"/>
    <cellStyle name="_Multiple_Book1_TelenorWIPFeb01_Telefonica Moviles_1" xfId="478"/>
    <cellStyle name="_Multiple_Book1_Telia-April01(new structure)" xfId="479"/>
    <cellStyle name="_Multiple_Book4" xfId="480"/>
    <cellStyle name="_Multiple_DCF Summary pages" xfId="481"/>
    <cellStyle name="_Multiple_DCF Summary pages_3G Models" xfId="482"/>
    <cellStyle name="_Multiple_DCF Summary pages_Jazztel model 16DP3-Exhibits" xfId="483"/>
    <cellStyle name="_Multiple_DCF Summary pages_Jazztel model 16DP3-Exhibits_3G Models" xfId="484"/>
    <cellStyle name="_Multiple_DCF Summary pages_Jazztel model 16DP3-Exhibits_FT-6June2001" xfId="485"/>
    <cellStyle name="_Multiple_DCF Summary pages_Jazztel model 16DP3-Exhibits_FT-6June2001_1" xfId="486"/>
    <cellStyle name="_Multiple_DCF Summary pages_Jazztel model 16DP3-Exhibits_FT-6June2001_1_Telefonica Moviles" xfId="487"/>
    <cellStyle name="_Multiple_DCF Summary pages_Jazztel model 18DP-exhibits" xfId="488"/>
    <cellStyle name="_Multiple_DCF Summary pages_Jazztel model 18DP-exhibits_FT-6June2001" xfId="489"/>
    <cellStyle name="_Multiple_DCF Summary pages_Jazztel model 18DP-exhibits_Orange-Mar01" xfId="490"/>
    <cellStyle name="_Multiple_DCF Summary pages_Jazztel model 18DP-exhibits_Orange-May01" xfId="491"/>
    <cellStyle name="_Multiple_DCF Summary pages_Jazztel model 18DP-exhibits_T_MOBIL2" xfId="492"/>
    <cellStyle name="_Multiple_DCF Summary pages_Jazztel model 18DP-exhibits_T_MOBIL2_FT-6June2001" xfId="493"/>
    <cellStyle name="_Multiple_DCF Summary pages_Jazztel model 18DP-exhibits_T_MOBIL2_FT-6June2001_1" xfId="494"/>
    <cellStyle name="_Multiple_DCF Summary pages_Jazztel model 18DP-exhibits_T_MOBIL2_Orange-May01" xfId="495"/>
    <cellStyle name="_Multiple_DCF Summary pages_Jazztel model 18DP-exhibits_T_MOBIL2_Telefonica Moviles" xfId="496"/>
    <cellStyle name="_Multiple_DCF Summary pages_Jazztel model 18DP-exhibits_Telefonica Moviles" xfId="497"/>
    <cellStyle name="_Multiple_DCF Summary pages_Jazztel model 18DP-exhibits_TelenorInitiation-11Jan01" xfId="498"/>
    <cellStyle name="_Multiple_DCF Summary pages_Jazztel model 18DP-exhibits_TelenorWIPFeb01" xfId="499"/>
    <cellStyle name="_Multiple_DCF Summary pages_Jazztel model 18DP-exhibits_Telia-April01(new structure)" xfId="500"/>
    <cellStyle name="_Multiple_DCF Summary pages_Jazztel model 18DP-exhibits_Telia-April01(new structure)_FT-6June2001" xfId="501"/>
    <cellStyle name="_Multiple_DCF Summary pages_Jazztel model 18DP-exhibits_Telia-April01(new structure)_FT-6June2001_Telefonica Moviles" xfId="502"/>
    <cellStyle name="_Multiple_DCF Summary pages_Jazztel model 18DP-exhibits_Telia-April01(new structure)_Telefonica Moviles" xfId="503"/>
    <cellStyle name="_Multiple_DCF Summary pages_Jazztel1" xfId="504"/>
    <cellStyle name="_Multiple_DCF Summary pages_Orange-Mar01" xfId="505"/>
    <cellStyle name="_Multiple_DCF Summary pages_Orange-Mar01_FT-6June2001" xfId="506"/>
    <cellStyle name="_Multiple_DCF Summary pages_Orange-Mar01_Telefonica Moviles" xfId="507"/>
    <cellStyle name="_Multiple_DCF Summary pages_Orange-Mar01_Telefonica Moviles_1" xfId="508"/>
    <cellStyle name="_Multiple_DCF Summary pages_Orange-May01" xfId="509"/>
    <cellStyle name="_Multiple_DCF Summary pages_Orange-May01_FT-6June2001" xfId="510"/>
    <cellStyle name="_Multiple_DCF Summary pages_Orange-May01_FT-6June2001_Telefonica Moviles" xfId="511"/>
    <cellStyle name="_Multiple_DCF Summary pages_Orange-May01_Telefonica Moviles" xfId="512"/>
    <cellStyle name="_Multiple_DCF Summary pages_T_MOBIL2" xfId="513"/>
    <cellStyle name="_Multiple_DCF Summary pages_TelenorInitiation-11Jan01" xfId="514"/>
    <cellStyle name="_Multiple_DCF Summary pages_TelenorInitiation-11Jan01_FT-6June2001" xfId="515"/>
    <cellStyle name="_Multiple_DCF Summary pages_TelenorInitiation-11Jan01_Telefonica Moviles" xfId="516"/>
    <cellStyle name="_Multiple_DCF Summary pages_TelenorInitiation-11Jan01_Telefonica Moviles_1" xfId="517"/>
    <cellStyle name="_Multiple_DCF Summary pages_TelenorWIPFeb01" xfId="518"/>
    <cellStyle name="_Multiple_DCF Summary pages_TelenorWIPFeb01_FT-6June2001" xfId="519"/>
    <cellStyle name="_Multiple_DCF Summary pages_TelenorWIPFeb01_Telefonica Moviles" xfId="520"/>
    <cellStyle name="_Multiple_DCF Summary pages_TelenorWIPFeb01_Telefonica Moviles_1" xfId="521"/>
    <cellStyle name="_Multiple_DCF Summary pages_Telia-April01(new structure)" xfId="522"/>
    <cellStyle name="_Multiple_FT-6June2001" xfId="523"/>
    <cellStyle name="_Multiple_Jazztel model 15-exhibits" xfId="524"/>
    <cellStyle name="_Multiple_Jazztel model 15-exhibits bis" xfId="525"/>
    <cellStyle name="_Multiple_Jazztel model 15-exhibits bis_3G Models" xfId="526"/>
    <cellStyle name="_Multiple_Jazztel model 15-exhibits bis_FT-6June2001" xfId="527"/>
    <cellStyle name="_Multiple_Jazztel model 15-exhibits bis_FT-6June2001_1" xfId="528"/>
    <cellStyle name="_Multiple_Jazztel model 15-exhibits bis_FT-6June2001_1_Telefonica Moviles" xfId="529"/>
    <cellStyle name="_Multiple_Jazztel model 15-exhibits-Friso2" xfId="530"/>
    <cellStyle name="_Multiple_Jazztel model 15-exhibits-Friso2_3G Models" xfId="531"/>
    <cellStyle name="_Multiple_Jazztel model 15-exhibits-Friso2_Jazztel model 16DP3-Exhibits" xfId="532"/>
    <cellStyle name="_Multiple_Jazztel model 15-exhibits-Friso2_Jazztel model 16DP3-Exhibits_3G Models" xfId="533"/>
    <cellStyle name="_Multiple_Jazztel model 15-exhibits-Friso2_Jazztel model 16DP3-Exhibits_FT-6June2001" xfId="534"/>
    <cellStyle name="_Multiple_Jazztel model 15-exhibits-Friso2_Jazztel model 16DP3-Exhibits_FT-6June2001_1" xfId="535"/>
    <cellStyle name="_Multiple_Jazztel model 15-exhibits-Friso2_Jazztel model 16DP3-Exhibits_FT-6June2001_1_Telefonica Moviles" xfId="536"/>
    <cellStyle name="_Multiple_Jazztel model 15-exhibits-Friso2_Jazztel model 18DP-exhibits" xfId="537"/>
    <cellStyle name="_Multiple_Jazztel model 15-exhibits-Friso2_Jazztel model 18DP-exhibits_FT-6June2001" xfId="538"/>
    <cellStyle name="_Multiple_Jazztel model 15-exhibits-Friso2_Jazztel model 18DP-exhibits_Orange-Mar01" xfId="539"/>
    <cellStyle name="_Multiple_Jazztel model 15-exhibits-Friso2_Jazztel model 18DP-exhibits_Orange-May01" xfId="540"/>
    <cellStyle name="_Multiple_Jazztel model 15-exhibits-Friso2_Jazztel model 18DP-exhibits_T_MOBIL2" xfId="541"/>
    <cellStyle name="_Multiple_Jazztel model 15-exhibits-Friso2_Jazztel model 18DP-exhibits_T_MOBIL2_FT-6June2001" xfId="542"/>
    <cellStyle name="_Multiple_Jazztel model 15-exhibits-Friso2_Jazztel model 18DP-exhibits_T_MOBIL2_FT-6June2001_1" xfId="543"/>
    <cellStyle name="_Multiple_Jazztel model 15-exhibits-Friso2_Jazztel model 18DP-exhibits_T_MOBIL2_Orange-May01" xfId="544"/>
    <cellStyle name="_Multiple_Jazztel model 15-exhibits-Friso2_Jazztel model 18DP-exhibits_T_MOBIL2_Telefonica Moviles" xfId="545"/>
    <cellStyle name="_Multiple_Jazztel model 15-exhibits-Friso2_Jazztel model 18DP-exhibits_Telefonica Moviles" xfId="546"/>
    <cellStyle name="_Multiple_Jazztel model 15-exhibits-Friso2_Jazztel model 18DP-exhibits_TelenorInitiation-11Jan01" xfId="547"/>
    <cellStyle name="_Multiple_Jazztel model 15-exhibits-Friso2_Jazztel model 18DP-exhibits_TelenorWIPFeb01" xfId="548"/>
    <cellStyle name="_Multiple_Jazztel model 15-exhibits-Friso2_Jazztel model 18DP-exhibits_Telia-April01(new structure)" xfId="549"/>
    <cellStyle name="_Multiple_Jazztel model 15-exhibits-Friso2_Jazztel model 18DP-exhibits_Telia-April01(new structure)_FT-6June2001" xfId="550"/>
    <cellStyle name="_Multiple_Jazztel model 15-exhibits-Friso2_Jazztel model 18DP-exhibits_Telia-April01(new structure)_FT-6June2001_Telefonica Moviles" xfId="551"/>
    <cellStyle name="_Multiple_Jazztel model 15-exhibits-Friso2_Jazztel model 18DP-exhibits_Telia-April01(new structure)_Telefonica Moviles" xfId="552"/>
    <cellStyle name="_Multiple_Jazztel model 15-exhibits-Friso2_Jazztel1" xfId="553"/>
    <cellStyle name="_Multiple_Jazztel model 15-exhibits-Friso2_Orange-Mar01" xfId="554"/>
    <cellStyle name="_Multiple_Jazztel model 15-exhibits-Friso2_Orange-Mar01_FT-6June2001" xfId="555"/>
    <cellStyle name="_Multiple_Jazztel model 15-exhibits-Friso2_Orange-Mar01_Telefonica Moviles" xfId="556"/>
    <cellStyle name="_Multiple_Jazztel model 15-exhibits-Friso2_Orange-Mar01_Telefonica Moviles_1" xfId="557"/>
    <cellStyle name="_Multiple_Jazztel model 15-exhibits-Friso2_Orange-May01" xfId="558"/>
    <cellStyle name="_Multiple_Jazztel model 15-exhibits-Friso2_Orange-May01_FT-6June2001" xfId="559"/>
    <cellStyle name="_Multiple_Jazztel model 15-exhibits-Friso2_Orange-May01_FT-6June2001_Telefonica Moviles" xfId="560"/>
    <cellStyle name="_Multiple_Jazztel model 15-exhibits-Friso2_Orange-May01_Telefonica Moviles" xfId="561"/>
    <cellStyle name="_Multiple_Jazztel model 15-exhibits-Friso2_T_MOBIL2" xfId="562"/>
    <cellStyle name="_Multiple_Jazztel model 15-exhibits-Friso2_TelenorInitiation-11Jan01" xfId="563"/>
    <cellStyle name="_Multiple_Jazztel model 15-exhibits-Friso2_TelenorInitiation-11Jan01_FT-6June2001" xfId="564"/>
    <cellStyle name="_Multiple_Jazztel model 15-exhibits-Friso2_TelenorInitiation-11Jan01_Telefonica Moviles" xfId="565"/>
    <cellStyle name="_Multiple_Jazztel model 15-exhibits-Friso2_TelenorInitiation-11Jan01_Telefonica Moviles_1" xfId="566"/>
    <cellStyle name="_Multiple_Jazztel model 15-exhibits-Friso2_TelenorWIPFeb01" xfId="567"/>
    <cellStyle name="_Multiple_Jazztel model 15-exhibits-Friso2_TelenorWIPFeb01_FT-6June2001" xfId="568"/>
    <cellStyle name="_Multiple_Jazztel model 15-exhibits-Friso2_TelenorWIPFeb01_Telefonica Moviles" xfId="569"/>
    <cellStyle name="_Multiple_Jazztel model 15-exhibits-Friso2_TelenorWIPFeb01_Telefonica Moviles_1" xfId="570"/>
    <cellStyle name="_Multiple_Jazztel model 15-exhibits-Friso2_Telia-April01(new structure)" xfId="571"/>
    <cellStyle name="_Multiple_Jazztel model 15-exhibits_3G Models" xfId="572"/>
    <cellStyle name="_Multiple_Jazztel model 15-exhibits_Jazztel model 16DP3-Exhibits" xfId="573"/>
    <cellStyle name="_Multiple_Jazztel model 15-exhibits_Jazztel model 16DP3-Exhibits_3G Models" xfId="574"/>
    <cellStyle name="_Multiple_Jazztel model 15-exhibits_Jazztel model 16DP3-Exhibits_FT-6June2001" xfId="575"/>
    <cellStyle name="_Multiple_Jazztel model 15-exhibits_Jazztel model 16DP3-Exhibits_FT-6June2001_1" xfId="576"/>
    <cellStyle name="_Multiple_Jazztel model 15-exhibits_Jazztel model 16DP3-Exhibits_FT-6June2001_1_Telefonica Moviles" xfId="577"/>
    <cellStyle name="_Multiple_Jazztel model 15-exhibits_Jazztel model 18DP-exhibits" xfId="578"/>
    <cellStyle name="_Multiple_Jazztel model 15-exhibits_Jazztel model 18DP-exhibits_FT-6June2001" xfId="579"/>
    <cellStyle name="_Multiple_Jazztel model 15-exhibits_Jazztel model 18DP-exhibits_Orange-Mar01" xfId="580"/>
    <cellStyle name="_Multiple_Jazztel model 15-exhibits_Jazztel model 18DP-exhibits_Orange-May01" xfId="581"/>
    <cellStyle name="_Multiple_Jazztel model 15-exhibits_Jazztel model 18DP-exhibits_T_MOBIL2" xfId="582"/>
    <cellStyle name="_Multiple_Jazztel model 15-exhibits_Jazztel model 18DP-exhibits_T_MOBIL2_FT-6June2001" xfId="583"/>
    <cellStyle name="_Multiple_Jazztel model 15-exhibits_Jazztel model 18DP-exhibits_T_MOBIL2_FT-6June2001_1" xfId="584"/>
    <cellStyle name="_Multiple_Jazztel model 15-exhibits_Jazztel model 18DP-exhibits_T_MOBIL2_Orange-May01" xfId="585"/>
    <cellStyle name="_Multiple_Jazztel model 15-exhibits_Jazztel model 18DP-exhibits_T_MOBIL2_Telefonica Moviles" xfId="586"/>
    <cellStyle name="_Multiple_Jazztel model 15-exhibits_Jazztel model 18DP-exhibits_Telefonica Moviles" xfId="587"/>
    <cellStyle name="_Multiple_Jazztel model 15-exhibits_Jazztel model 18DP-exhibits_TelenorInitiation-11Jan01" xfId="588"/>
    <cellStyle name="_Multiple_Jazztel model 15-exhibits_Jazztel model 18DP-exhibits_TelenorWIPFeb01" xfId="589"/>
    <cellStyle name="_Multiple_Jazztel model 15-exhibits_Jazztel model 18DP-exhibits_Telia-April01(new structure)" xfId="590"/>
    <cellStyle name="_Multiple_Jazztel model 15-exhibits_Jazztel model 18DP-exhibits_Telia-April01(new structure)_FT-6June2001" xfId="591"/>
    <cellStyle name="_Multiple_Jazztel model 15-exhibits_Jazztel model 18DP-exhibits_Telia-April01(new structure)_FT-6June2001_Telefonica Moviles" xfId="592"/>
    <cellStyle name="_Multiple_Jazztel model 15-exhibits_Jazztel model 18DP-exhibits_Telia-April01(new structure)_Telefonica Moviles" xfId="593"/>
    <cellStyle name="_Multiple_Jazztel model 15-exhibits_Jazztel1" xfId="594"/>
    <cellStyle name="_Multiple_Jazztel model 15-exhibits_Orange-Mar01" xfId="595"/>
    <cellStyle name="_Multiple_Jazztel model 15-exhibits_Orange-Mar01_FT-6June2001" xfId="596"/>
    <cellStyle name="_Multiple_Jazztel model 15-exhibits_Orange-Mar01_Telefonica Moviles" xfId="597"/>
    <cellStyle name="_Multiple_Jazztel model 15-exhibits_Orange-Mar01_Telefonica Moviles_1" xfId="598"/>
    <cellStyle name="_Multiple_Jazztel model 15-exhibits_Orange-May01" xfId="599"/>
    <cellStyle name="_Multiple_Jazztel model 15-exhibits_Orange-May01_FT-6June2001" xfId="600"/>
    <cellStyle name="_Multiple_Jazztel model 15-exhibits_Orange-May01_FT-6June2001_Telefonica Moviles" xfId="601"/>
    <cellStyle name="_Multiple_Jazztel model 15-exhibits_Orange-May01_Telefonica Moviles" xfId="602"/>
    <cellStyle name="_Multiple_Jazztel model 15-exhibits_T_MOBIL2" xfId="603"/>
    <cellStyle name="_Multiple_Jazztel model 15-exhibits_TelenorInitiation-11Jan01" xfId="604"/>
    <cellStyle name="_Multiple_Jazztel model 15-exhibits_TelenorInitiation-11Jan01_FT-6June2001" xfId="605"/>
    <cellStyle name="_Multiple_Jazztel model 15-exhibits_TelenorInitiation-11Jan01_Telefonica Moviles" xfId="606"/>
    <cellStyle name="_Multiple_Jazztel model 15-exhibits_TelenorInitiation-11Jan01_Telefonica Moviles_1" xfId="607"/>
    <cellStyle name="_Multiple_Jazztel model 15-exhibits_TelenorWIPFeb01" xfId="608"/>
    <cellStyle name="_Multiple_Jazztel model 15-exhibits_TelenorWIPFeb01_FT-6June2001" xfId="609"/>
    <cellStyle name="_Multiple_Jazztel model 15-exhibits_TelenorWIPFeb01_Telefonica Moviles" xfId="610"/>
    <cellStyle name="_Multiple_Jazztel model 15-exhibits_TelenorWIPFeb01_Telefonica Moviles_1" xfId="611"/>
    <cellStyle name="_Multiple_Jazztel model 15-exhibits_Telia-April01(new structure)" xfId="612"/>
    <cellStyle name="_Multiple_Jazztel model 16DP2-Exhibits" xfId="613"/>
    <cellStyle name="_Multiple_Jazztel model 16DP2-Exhibits_3G Models" xfId="614"/>
    <cellStyle name="_Multiple_Jazztel model 16DP2-Exhibits_FT-6June2001" xfId="615"/>
    <cellStyle name="_Multiple_Jazztel model 16DP2-Exhibits_Orange-Mar01" xfId="616"/>
    <cellStyle name="_Multiple_Jazztel model 16DP2-Exhibits_Orange-May01" xfId="617"/>
    <cellStyle name="_Multiple_Jazztel model 16DP2-Exhibits_T_MOBIL2" xfId="618"/>
    <cellStyle name="_Multiple_Jazztel model 16DP2-Exhibits_Telefonica Moviles" xfId="619"/>
    <cellStyle name="_Multiple_Jazztel model 16DP2-Exhibits_TelenorInitiation-11Jan01" xfId="620"/>
    <cellStyle name="_Multiple_Jazztel model 16DP2-Exhibits_TelenorWIPFeb01" xfId="621"/>
    <cellStyle name="_Multiple_Jazztel model 16DP3-Exhibits" xfId="622"/>
    <cellStyle name="_Multiple_Jazztel model 16DP3-Exhibits_3G Models" xfId="623"/>
    <cellStyle name="_Multiple_Jazztel model 16DP3-Exhibits_FT-6June2001" xfId="624"/>
    <cellStyle name="_Multiple_Jazztel model 16DP3-Exhibits_Orange-Mar01" xfId="625"/>
    <cellStyle name="_Multiple_Jazztel model 16DP3-Exhibits_Orange-May01" xfId="626"/>
    <cellStyle name="_Multiple_Jazztel model 16DP3-Exhibits_T_MOBIL2" xfId="627"/>
    <cellStyle name="_Multiple_Jazztel model 16DP3-Exhibits_Telefonica Moviles" xfId="628"/>
    <cellStyle name="_Multiple_Jazztel model 16DP3-Exhibits_TelenorInitiation-11Jan01" xfId="629"/>
    <cellStyle name="_Multiple_Jazztel model 16DP3-Exhibits_TelenorWIPFeb01" xfId="630"/>
    <cellStyle name="_Multiple_Orange-Mar01" xfId="631"/>
    <cellStyle name="_Multiple_Orange-May01" xfId="632"/>
    <cellStyle name="_Multiple_Portugal Telecom" xfId="633"/>
    <cellStyle name="_Multiple_Swisscom" xfId="634"/>
    <cellStyle name="_Multiple_t-mobile Sep 2003" xfId="635"/>
    <cellStyle name="_Multiple_T_MOBIL2" xfId="636"/>
    <cellStyle name="_Multiple_TDC" xfId="637"/>
    <cellStyle name="_Multiple_Tele Danmark" xfId="638"/>
    <cellStyle name="_Multiple_Tele Danmark_Nordic Report" xfId="639"/>
    <cellStyle name="_Multiple_telefonica" xfId="640"/>
    <cellStyle name="_Multiple_Telefonica Moviles" xfId="641"/>
    <cellStyle name="_Multiple_TelenorInitiation-11Jan01" xfId="642"/>
    <cellStyle name="_Multiple_TelenorWIPFeb01" xfId="643"/>
    <cellStyle name="_Multiple_TeliaSonera JMR" xfId="644"/>
    <cellStyle name="_Multiple_TEM.MC-Data" xfId="645"/>
    <cellStyle name="_MultipleSpace" xfId="646"/>
    <cellStyle name="_MultipleSpace_3G Models" xfId="647"/>
    <cellStyle name="_MultipleSpace_Belgacom" xfId="648"/>
    <cellStyle name="_MultipleSpace_Belgacom 310804" xfId="649"/>
    <cellStyle name="_MultipleSpace_bls roic" xfId="650"/>
    <cellStyle name="_MultipleSpace_Book1" xfId="651"/>
    <cellStyle name="_MultipleSpace_Book11" xfId="652"/>
    <cellStyle name="_MultipleSpace_Book11_Jazztel" xfId="653"/>
    <cellStyle name="_MultipleSpace_Book11_Jazztel model 16DP3-Exhibits" xfId="654"/>
    <cellStyle name="_MultipleSpace_Book11_Jazztel model 16DP3-Exhibits_Orange-Mar01" xfId="655"/>
    <cellStyle name="_MultipleSpace_Book11_Jazztel model 16DP3-Exhibits_Orange-May01" xfId="656"/>
    <cellStyle name="_MultipleSpace_Book11_Jazztel model 16DP3-Exhibits_TelenorInitiation-11Jan01" xfId="657"/>
    <cellStyle name="_MultipleSpace_Book11_Jazztel model 16DP3-Exhibits_TelenorWIPFeb01" xfId="658"/>
    <cellStyle name="_MultipleSpace_Book11_Jazztel model 18DP-exhibits" xfId="659"/>
    <cellStyle name="_MultipleSpace_Book11_Jazztel model 18DP-exhibits_FT-6June2001" xfId="660"/>
    <cellStyle name="_MultipleSpace_Book11_Jazztel model 18DP-exhibits_Orange-Mar01" xfId="661"/>
    <cellStyle name="_MultipleSpace_Book11_Jazztel model 18DP-exhibits_Orange-May01" xfId="662"/>
    <cellStyle name="_MultipleSpace_Book11_Jazztel model 18DP-exhibits_T_MOBIL2" xfId="663"/>
    <cellStyle name="_MultipleSpace_Book11_Jazztel model 18DP-exhibits_T_MOBIL2_FT-6June2001" xfId="664"/>
    <cellStyle name="_MultipleSpace_Book11_Jazztel model 18DP-exhibits_T_MOBIL2_Orange-May01" xfId="665"/>
    <cellStyle name="_MultipleSpace_Book11_Jazztel model 18DP-exhibits_T_MOBIL2_Telefonica Moviles" xfId="666"/>
    <cellStyle name="_MultipleSpace_Book11_Jazztel model 18DP-exhibits_Telefonica Moviles" xfId="667"/>
    <cellStyle name="_MultipleSpace_Book11_Jazztel model 18DP-exhibits_TelenorInitiation-11Jan01" xfId="668"/>
    <cellStyle name="_MultipleSpace_Book11_Jazztel model 18DP-exhibits_TelenorWIPFeb01" xfId="669"/>
    <cellStyle name="_MultipleSpace_Book11_Jazztel model 18DP-exhibits_Telia-April01(new structure)" xfId="670"/>
    <cellStyle name="_MultipleSpace_Book11_Jazztel1" xfId="671"/>
    <cellStyle name="_MultipleSpace_Book11_Jazztel1_Orange-Mar01" xfId="672"/>
    <cellStyle name="_MultipleSpace_Book11_Jazztel1_Orange-Mar01_FT-6June2001" xfId="673"/>
    <cellStyle name="_MultipleSpace_Book11_Jazztel1_Orange-Mar01_Telefonica Group August 12 2002" xfId="674"/>
    <cellStyle name="_MultipleSpace_Book11_Jazztel1_Orange-Mar01_Telefonica Group Jan 02" xfId="675"/>
    <cellStyle name="_MultipleSpace_Book11_Jazztel1_Orange-Mar01_Telefonica Moviles" xfId="676"/>
    <cellStyle name="_MultipleSpace_Book11_Jazztel1_Orange-Mar01_Telefonica Moviles_1" xfId="677"/>
    <cellStyle name="_MultipleSpace_Book11_Jazztel1_Orange-May01" xfId="678"/>
    <cellStyle name="_MultipleSpace_Book11_Jazztel1_Orange-May01_FT-6June2001" xfId="679"/>
    <cellStyle name="_MultipleSpace_Book11_Jazztel1_Orange-May01_FT-6June2001_Telefonica Moviles" xfId="680"/>
    <cellStyle name="_MultipleSpace_Book11_Jazztel1_Orange-May01_Telefonica Moviles" xfId="681"/>
    <cellStyle name="_MultipleSpace_Book11_Jazztel1_TelenorInitiation-11Jan01" xfId="682"/>
    <cellStyle name="_MultipleSpace_Book11_Jazztel1_TelenorInitiation-11Jan01_FT-6June2001" xfId="683"/>
    <cellStyle name="_MultipleSpace_Book11_Jazztel1_TelenorInitiation-11Jan01_Telefonica Group August 12 2002" xfId="684"/>
    <cellStyle name="_MultipleSpace_Book11_Jazztel1_TelenorInitiation-11Jan01_Telefonica Group Jan 02" xfId="685"/>
    <cellStyle name="_MultipleSpace_Book11_Jazztel1_TelenorInitiation-11Jan01_Telefonica Moviles" xfId="686"/>
    <cellStyle name="_MultipleSpace_Book11_Jazztel1_TelenorInitiation-11Jan01_Telefonica Moviles_1" xfId="687"/>
    <cellStyle name="_MultipleSpace_Book11_Jazztel1_TelenorWIPFeb01" xfId="688"/>
    <cellStyle name="_MultipleSpace_Book11_Jazztel1_TelenorWIPFeb01_FT-6June2001" xfId="689"/>
    <cellStyle name="_MultipleSpace_Book11_Jazztel1_TelenorWIPFeb01_Telefonica Group August 12 2002" xfId="690"/>
    <cellStyle name="_MultipleSpace_Book11_Jazztel1_TelenorWIPFeb01_Telefonica Group Jan 02" xfId="691"/>
    <cellStyle name="_MultipleSpace_Book11_Jazztel1_TelenorWIPFeb01_Telefonica Moviles" xfId="692"/>
    <cellStyle name="_MultipleSpace_Book11_Jazztel1_TelenorWIPFeb01_Telefonica Moviles_1" xfId="693"/>
    <cellStyle name="_MultipleSpace_Book12" xfId="694"/>
    <cellStyle name="_MultipleSpace_Book12_Jazztel" xfId="695"/>
    <cellStyle name="_MultipleSpace_Book12_Jazztel model 16DP3-Exhibits" xfId="696"/>
    <cellStyle name="_MultipleSpace_Book12_Jazztel model 16DP3-Exhibits_Orange-Mar01" xfId="697"/>
    <cellStyle name="_MultipleSpace_Book12_Jazztel model 16DP3-Exhibits_Orange-May01" xfId="698"/>
    <cellStyle name="_MultipleSpace_Book12_Jazztel model 16DP3-Exhibits_TelenorInitiation-11Jan01" xfId="699"/>
    <cellStyle name="_MultipleSpace_Book12_Jazztel model 16DP3-Exhibits_TelenorWIPFeb01" xfId="700"/>
    <cellStyle name="_MultipleSpace_Book12_Jazztel model 18DP-exhibits" xfId="701"/>
    <cellStyle name="_MultipleSpace_Book12_Jazztel model 18DP-exhibits_FT-6June2001" xfId="702"/>
    <cellStyle name="_MultipleSpace_Book12_Jazztel model 18DP-exhibits_Orange-Mar01" xfId="703"/>
    <cellStyle name="_MultipleSpace_Book12_Jazztel model 18DP-exhibits_Orange-May01" xfId="704"/>
    <cellStyle name="_MultipleSpace_Book12_Jazztel model 18DP-exhibits_T_MOBIL2" xfId="705"/>
    <cellStyle name="_MultipleSpace_Book12_Jazztel model 18DP-exhibits_T_MOBIL2_FT-6June2001" xfId="706"/>
    <cellStyle name="_MultipleSpace_Book12_Jazztel model 18DP-exhibits_T_MOBIL2_Orange-May01" xfId="707"/>
    <cellStyle name="_MultipleSpace_Book12_Jazztel model 18DP-exhibits_T_MOBIL2_Telefonica Moviles" xfId="708"/>
    <cellStyle name="_MultipleSpace_Book12_Jazztel model 18DP-exhibits_Telefonica Moviles" xfId="709"/>
    <cellStyle name="_MultipleSpace_Book12_Jazztel model 18DP-exhibits_TelenorInitiation-11Jan01" xfId="710"/>
    <cellStyle name="_MultipleSpace_Book12_Jazztel model 18DP-exhibits_TelenorWIPFeb01" xfId="711"/>
    <cellStyle name="_MultipleSpace_Book12_Jazztel model 18DP-exhibits_Telia-April01(new structure)" xfId="712"/>
    <cellStyle name="_MultipleSpace_Book12_Jazztel1" xfId="713"/>
    <cellStyle name="_MultipleSpace_Book12_Jazztel1_Orange-Mar01" xfId="714"/>
    <cellStyle name="_MultipleSpace_Book12_Jazztel1_Orange-Mar01_FT-6June2001" xfId="715"/>
    <cellStyle name="_MultipleSpace_Book12_Jazztel1_Orange-Mar01_Telefonica Group August 12 2002" xfId="716"/>
    <cellStyle name="_MultipleSpace_Book12_Jazztel1_Orange-Mar01_Telefonica Group Jan 02" xfId="717"/>
    <cellStyle name="_MultipleSpace_Book12_Jazztel1_Orange-Mar01_Telefonica Moviles" xfId="718"/>
    <cellStyle name="_MultipleSpace_Book12_Jazztel1_Orange-Mar01_Telefonica Moviles_1" xfId="719"/>
    <cellStyle name="_MultipleSpace_Book12_Jazztel1_Orange-May01" xfId="720"/>
    <cellStyle name="_MultipleSpace_Book12_Jazztel1_Orange-May01_FT-6June2001" xfId="721"/>
    <cellStyle name="_MultipleSpace_Book12_Jazztel1_Orange-May01_FT-6June2001_Telefonica Moviles" xfId="722"/>
    <cellStyle name="_MultipleSpace_Book12_Jazztel1_Orange-May01_Telefonica Moviles" xfId="723"/>
    <cellStyle name="_MultipleSpace_Book12_Jazztel1_TelenorInitiation-11Jan01" xfId="724"/>
    <cellStyle name="_MultipleSpace_Book12_Jazztel1_TelenorInitiation-11Jan01_FT-6June2001" xfId="725"/>
    <cellStyle name="_MultipleSpace_Book12_Jazztel1_TelenorInitiation-11Jan01_Telefonica Group August 12 2002" xfId="726"/>
    <cellStyle name="_MultipleSpace_Book12_Jazztel1_TelenorInitiation-11Jan01_Telefonica Group Jan 02" xfId="727"/>
    <cellStyle name="_MultipleSpace_Book12_Jazztel1_TelenorInitiation-11Jan01_Telefonica Moviles" xfId="728"/>
    <cellStyle name="_MultipleSpace_Book12_Jazztel1_TelenorInitiation-11Jan01_Telefonica Moviles_1" xfId="729"/>
    <cellStyle name="_MultipleSpace_Book12_Jazztel1_TelenorWIPFeb01" xfId="730"/>
    <cellStyle name="_MultipleSpace_Book12_Jazztel1_TelenorWIPFeb01_FT-6June2001" xfId="731"/>
    <cellStyle name="_MultipleSpace_Book12_Jazztel1_TelenorWIPFeb01_Telefonica Group August 12 2002" xfId="732"/>
    <cellStyle name="_MultipleSpace_Book12_Jazztel1_TelenorWIPFeb01_Telefonica Group Jan 02" xfId="733"/>
    <cellStyle name="_MultipleSpace_Book12_Jazztel1_TelenorWIPFeb01_Telefonica Moviles" xfId="734"/>
    <cellStyle name="_MultipleSpace_Book12_Jazztel1_TelenorWIPFeb01_Telefonica Moviles_1" xfId="735"/>
    <cellStyle name="_MultipleSpace_Book1_Jazztel" xfId="736"/>
    <cellStyle name="_MultipleSpace_Book1_Jazztel model 16DP3-Exhibits" xfId="737"/>
    <cellStyle name="_MultipleSpace_Book1_Jazztel model 16DP3-Exhibits_Orange-Mar01" xfId="738"/>
    <cellStyle name="_MultipleSpace_Book1_Jazztel model 16DP3-Exhibits_Orange-May01" xfId="739"/>
    <cellStyle name="_MultipleSpace_Book1_Jazztel model 16DP3-Exhibits_TelenorInitiation-11Jan01" xfId="740"/>
    <cellStyle name="_MultipleSpace_Book1_Jazztel model 16DP3-Exhibits_TelenorWIPFeb01" xfId="741"/>
    <cellStyle name="_MultipleSpace_Book1_Jazztel model 18DP-exhibits" xfId="742"/>
    <cellStyle name="_MultipleSpace_Book1_Jazztel model 18DP-exhibits_FT-6June2001" xfId="743"/>
    <cellStyle name="_MultipleSpace_Book1_Jazztel model 18DP-exhibits_Orange-Mar01" xfId="744"/>
    <cellStyle name="_MultipleSpace_Book1_Jazztel model 18DP-exhibits_Orange-May01" xfId="745"/>
    <cellStyle name="_MultipleSpace_Book1_Jazztel model 18DP-exhibits_T_MOBIL2" xfId="746"/>
    <cellStyle name="_MultipleSpace_Book1_Jazztel model 18DP-exhibits_T_MOBIL2_FT-6June2001" xfId="747"/>
    <cellStyle name="_MultipleSpace_Book1_Jazztel model 18DP-exhibits_T_MOBIL2_Orange-May01" xfId="748"/>
    <cellStyle name="_MultipleSpace_Book1_Jazztel model 18DP-exhibits_T_MOBIL2_Telefonica Moviles" xfId="749"/>
    <cellStyle name="_MultipleSpace_Book1_Jazztel model 18DP-exhibits_Telefonica Moviles" xfId="750"/>
    <cellStyle name="_MultipleSpace_Book1_Jazztel model 18DP-exhibits_TelenorInitiation-11Jan01" xfId="751"/>
    <cellStyle name="_MultipleSpace_Book1_Jazztel model 18DP-exhibits_TelenorWIPFeb01" xfId="752"/>
    <cellStyle name="_MultipleSpace_Book1_Jazztel model 18DP-exhibits_Telia-April01(new structure)" xfId="753"/>
    <cellStyle name="_MultipleSpace_Book1_Jazztel1" xfId="754"/>
    <cellStyle name="_MultipleSpace_Book1_Jazztel1_Orange-Mar01" xfId="755"/>
    <cellStyle name="_MultipleSpace_Book1_Jazztel1_Orange-Mar01_FT-6June2001" xfId="756"/>
    <cellStyle name="_MultipleSpace_Book1_Jazztel1_Orange-Mar01_Telefonica Group August 12 2002" xfId="757"/>
    <cellStyle name="_MultipleSpace_Book1_Jazztel1_Orange-Mar01_Telefonica Group Jan 02" xfId="758"/>
    <cellStyle name="_MultipleSpace_Book1_Jazztel1_Orange-Mar01_Telefonica Moviles" xfId="759"/>
    <cellStyle name="_MultipleSpace_Book1_Jazztel1_Orange-Mar01_Telefonica Moviles_1" xfId="760"/>
    <cellStyle name="_MultipleSpace_Book1_Jazztel1_Orange-May01" xfId="761"/>
    <cellStyle name="_MultipleSpace_Book1_Jazztel1_Orange-May01_FT-6June2001" xfId="762"/>
    <cellStyle name="_MultipleSpace_Book1_Jazztel1_Orange-May01_FT-6June2001_Telefonica Moviles" xfId="763"/>
    <cellStyle name="_MultipleSpace_Book1_Jazztel1_Orange-May01_Telefonica Moviles" xfId="764"/>
    <cellStyle name="_MultipleSpace_Book1_Jazztel1_TelenorInitiation-11Jan01" xfId="765"/>
    <cellStyle name="_MultipleSpace_Book1_Jazztel1_TelenorInitiation-11Jan01_FT-6June2001" xfId="766"/>
    <cellStyle name="_MultipleSpace_Book1_Jazztel1_TelenorInitiation-11Jan01_Telefonica Group August 12 2002" xfId="767"/>
    <cellStyle name="_MultipleSpace_Book1_Jazztel1_TelenorInitiation-11Jan01_Telefonica Group Jan 02" xfId="768"/>
    <cellStyle name="_MultipleSpace_Book1_Jazztel1_TelenorInitiation-11Jan01_Telefonica Moviles" xfId="769"/>
    <cellStyle name="_MultipleSpace_Book1_Jazztel1_TelenorInitiation-11Jan01_Telefonica Moviles_1" xfId="770"/>
    <cellStyle name="_MultipleSpace_Book1_Jazztel1_TelenorWIPFeb01" xfId="771"/>
    <cellStyle name="_MultipleSpace_Book1_Jazztel1_TelenorWIPFeb01_FT-6June2001" xfId="772"/>
    <cellStyle name="_MultipleSpace_Book1_Jazztel1_TelenorWIPFeb01_Telefonica Group August 12 2002" xfId="773"/>
    <cellStyle name="_MultipleSpace_Book1_Jazztel1_TelenorWIPFeb01_Telefonica Group Jan 02" xfId="774"/>
    <cellStyle name="_MultipleSpace_Book1_Jazztel1_TelenorWIPFeb01_Telefonica Moviles" xfId="775"/>
    <cellStyle name="_MultipleSpace_Book1_Jazztel1_TelenorWIPFeb01_Telefonica Moviles_1" xfId="776"/>
    <cellStyle name="_MultipleSpace_Book4" xfId="777"/>
    <cellStyle name="_MultipleSpace_DCF Summary pages" xfId="778"/>
    <cellStyle name="_MultipleSpace_DCF Summary pages_Jazztel" xfId="779"/>
    <cellStyle name="_MultipleSpace_DCF Summary pages_Jazztel model 16DP3-Exhibits" xfId="780"/>
    <cellStyle name="_MultipleSpace_DCF Summary pages_Jazztel model 16DP3-Exhibits_Orange-Mar01" xfId="781"/>
    <cellStyle name="_MultipleSpace_DCF Summary pages_Jazztel model 16DP3-Exhibits_Orange-May01" xfId="782"/>
    <cellStyle name="_MultipleSpace_DCF Summary pages_Jazztel model 16DP3-Exhibits_TelenorInitiation-11Jan01" xfId="783"/>
    <cellStyle name="_MultipleSpace_DCF Summary pages_Jazztel model 16DP3-Exhibits_TelenorWIPFeb01" xfId="784"/>
    <cellStyle name="_MultipleSpace_DCF Summary pages_Jazztel model 18DP-exhibits" xfId="785"/>
    <cellStyle name="_MultipleSpace_DCF Summary pages_Jazztel model 18DP-exhibits_FT-6June2001" xfId="786"/>
    <cellStyle name="_MultipleSpace_DCF Summary pages_Jazztel model 18DP-exhibits_Orange-Mar01" xfId="787"/>
    <cellStyle name="_MultipleSpace_DCF Summary pages_Jazztel model 18DP-exhibits_Orange-May01" xfId="788"/>
    <cellStyle name="_MultipleSpace_DCF Summary pages_Jazztel model 18DP-exhibits_T_MOBIL2" xfId="789"/>
    <cellStyle name="_MultipleSpace_DCF Summary pages_Jazztel model 18DP-exhibits_T_MOBIL2_FT-6June2001" xfId="790"/>
    <cellStyle name="_MultipleSpace_DCF Summary pages_Jazztel model 18DP-exhibits_T_MOBIL2_Orange-May01" xfId="791"/>
    <cellStyle name="_MultipleSpace_DCF Summary pages_Jazztel model 18DP-exhibits_T_MOBIL2_Telefonica Moviles" xfId="792"/>
    <cellStyle name="_MultipleSpace_DCF Summary pages_Jazztel model 18DP-exhibits_Telefonica Moviles" xfId="793"/>
    <cellStyle name="_MultipleSpace_DCF Summary pages_Jazztel model 18DP-exhibits_TelenorInitiation-11Jan01" xfId="794"/>
    <cellStyle name="_MultipleSpace_DCF Summary pages_Jazztel model 18DP-exhibits_TelenorWIPFeb01" xfId="795"/>
    <cellStyle name="_MultipleSpace_DCF Summary pages_Jazztel model 18DP-exhibits_Telia-April01(new structure)" xfId="796"/>
    <cellStyle name="_MultipleSpace_DCF Summary pages_Jazztel1" xfId="797"/>
    <cellStyle name="_MultipleSpace_DCF Summary pages_Jazztel1_Orange-Mar01" xfId="798"/>
    <cellStyle name="_MultipleSpace_DCF Summary pages_Jazztel1_Orange-Mar01_FT-6June2001" xfId="799"/>
    <cellStyle name="_MultipleSpace_DCF Summary pages_Jazztel1_Orange-Mar01_Telefonica Group August 12 2002" xfId="800"/>
    <cellStyle name="_MultipleSpace_DCF Summary pages_Jazztel1_Orange-Mar01_Telefonica Group Jan 02" xfId="801"/>
    <cellStyle name="_MultipleSpace_DCF Summary pages_Jazztel1_Orange-Mar01_Telefonica Moviles" xfId="802"/>
    <cellStyle name="_MultipleSpace_DCF Summary pages_Jazztel1_Orange-Mar01_Telefonica Moviles_1" xfId="803"/>
    <cellStyle name="_MultipleSpace_DCF Summary pages_Jazztel1_Orange-May01" xfId="804"/>
    <cellStyle name="_MultipleSpace_DCF Summary pages_Jazztel1_Orange-May01_FT-6June2001" xfId="805"/>
    <cellStyle name="_MultipleSpace_DCF Summary pages_Jazztel1_Orange-May01_FT-6June2001_Telefonica Moviles" xfId="806"/>
    <cellStyle name="_MultipleSpace_DCF Summary pages_Jazztel1_Orange-May01_Telefonica Moviles" xfId="807"/>
    <cellStyle name="_MultipleSpace_DCF Summary pages_Jazztel1_TelenorInitiation-11Jan01" xfId="808"/>
    <cellStyle name="_MultipleSpace_DCF Summary pages_Jazztel1_TelenorInitiation-11Jan01_FT-6June2001" xfId="809"/>
    <cellStyle name="_MultipleSpace_DCF Summary pages_Jazztel1_TelenorInitiation-11Jan01_Telefonica Group August 12 2002" xfId="810"/>
    <cellStyle name="_MultipleSpace_DCF Summary pages_Jazztel1_TelenorInitiation-11Jan01_Telefonica Group Jan 02" xfId="811"/>
    <cellStyle name="_MultipleSpace_DCF Summary pages_Jazztel1_TelenorInitiation-11Jan01_Telefonica Moviles" xfId="812"/>
    <cellStyle name="_MultipleSpace_DCF Summary pages_Jazztel1_TelenorInitiation-11Jan01_Telefonica Moviles_1" xfId="813"/>
    <cellStyle name="_MultipleSpace_DCF Summary pages_Jazztel1_TelenorWIPFeb01" xfId="814"/>
    <cellStyle name="_MultipleSpace_DCF Summary pages_Jazztel1_TelenorWIPFeb01_FT-6June2001" xfId="815"/>
    <cellStyle name="_MultipleSpace_DCF Summary pages_Jazztel1_TelenorWIPFeb01_Telefonica Group August 12 2002" xfId="816"/>
    <cellStyle name="_MultipleSpace_DCF Summary pages_Jazztel1_TelenorWIPFeb01_Telefonica Group Jan 02" xfId="817"/>
    <cellStyle name="_MultipleSpace_DCF Summary pages_Jazztel1_TelenorWIPFeb01_Telefonica Moviles" xfId="818"/>
    <cellStyle name="_MultipleSpace_DCF Summary pages_Jazztel1_TelenorWIPFeb01_Telefonica Moviles_1" xfId="819"/>
    <cellStyle name="_MultipleSpace_FT-6June2001" xfId="820"/>
    <cellStyle name="_MultipleSpace_FT-6June2001_Telefonica Moviles" xfId="821"/>
    <cellStyle name="_MultipleSpace_Jazztel model 15-exhibits" xfId="822"/>
    <cellStyle name="_MultipleSpace_Jazztel model 15-exhibits bis" xfId="823"/>
    <cellStyle name="_MultipleSpace_Jazztel model 15-exhibits bis_Orange-Mar01" xfId="824"/>
    <cellStyle name="_MultipleSpace_Jazztel model 15-exhibits bis_Orange-May01" xfId="825"/>
    <cellStyle name="_MultipleSpace_Jazztel model 15-exhibits bis_TelenorInitiation-11Jan01" xfId="826"/>
    <cellStyle name="_MultipleSpace_Jazztel model 15-exhibits bis_TelenorWIPFeb01" xfId="827"/>
    <cellStyle name="_MultipleSpace_Jazztel model 15-exhibits-Friso2" xfId="828"/>
    <cellStyle name="_MultipleSpace_Jazztel model 15-exhibits-Friso2_Jazztel" xfId="829"/>
    <cellStyle name="_MultipleSpace_Jazztel model 15-exhibits-Friso2_Jazztel model 16DP3-Exhibits" xfId="830"/>
    <cellStyle name="_MultipleSpace_Jazztel model 15-exhibits-Friso2_Jazztel model 16DP3-Exhibits_Orange-Mar01" xfId="831"/>
    <cellStyle name="_MultipleSpace_Jazztel model 15-exhibits-Friso2_Jazztel model 16DP3-Exhibits_Orange-May01" xfId="832"/>
    <cellStyle name="_MultipleSpace_Jazztel model 15-exhibits-Friso2_Jazztel model 16DP3-Exhibits_TelenorInitiation-11Jan01" xfId="833"/>
    <cellStyle name="_MultipleSpace_Jazztel model 15-exhibits-Friso2_Jazztel model 16DP3-Exhibits_TelenorWIPFeb01" xfId="834"/>
    <cellStyle name="_MultipleSpace_Jazztel model 15-exhibits-Friso2_Jazztel model 18DP-exhibits" xfId="835"/>
    <cellStyle name="_MultipleSpace_Jazztel model 15-exhibits-Friso2_Jazztel model 18DP-exhibits_FT-6June2001" xfId="836"/>
    <cellStyle name="_MultipleSpace_Jazztel model 15-exhibits-Friso2_Jazztel model 18DP-exhibits_Orange-Mar01" xfId="837"/>
    <cellStyle name="_MultipleSpace_Jazztel model 15-exhibits-Friso2_Jazztel model 18DP-exhibits_Orange-May01" xfId="838"/>
    <cellStyle name="_MultipleSpace_Jazztel model 15-exhibits-Friso2_Jazztel model 18DP-exhibits_T_MOBIL2" xfId="839"/>
    <cellStyle name="_MultipleSpace_Jazztel model 15-exhibits-Friso2_Jazztel model 18DP-exhibits_T_MOBIL2_FT-6June2001" xfId="840"/>
    <cellStyle name="_MultipleSpace_Jazztel model 15-exhibits-Friso2_Jazztel model 18DP-exhibits_T_MOBIL2_Orange-May01" xfId="841"/>
    <cellStyle name="_MultipleSpace_Jazztel model 15-exhibits-Friso2_Jazztel model 18DP-exhibits_T_MOBIL2_Telefonica Moviles" xfId="842"/>
    <cellStyle name="_MultipleSpace_Jazztel model 15-exhibits-Friso2_Jazztel model 18DP-exhibits_Telefonica Moviles" xfId="843"/>
    <cellStyle name="_MultipleSpace_Jazztel model 15-exhibits-Friso2_Jazztel model 18DP-exhibits_TelenorInitiation-11Jan01" xfId="844"/>
    <cellStyle name="_MultipleSpace_Jazztel model 15-exhibits-Friso2_Jazztel model 18DP-exhibits_TelenorWIPFeb01" xfId="845"/>
    <cellStyle name="_MultipleSpace_Jazztel model 15-exhibits-Friso2_Jazztel model 18DP-exhibits_Telia-April01(new structure)" xfId="846"/>
    <cellStyle name="_MultipleSpace_Jazztel model 15-exhibits-Friso2_Jazztel1" xfId="847"/>
    <cellStyle name="_MultipleSpace_Jazztel model 15-exhibits-Friso2_Jazztel1_Orange-Mar01" xfId="848"/>
    <cellStyle name="_MultipleSpace_Jazztel model 15-exhibits-Friso2_Jazztel1_Orange-Mar01_FT-6June2001" xfId="849"/>
    <cellStyle name="_MultipleSpace_Jazztel model 15-exhibits-Friso2_Jazztel1_Orange-Mar01_Telefonica Group August 12 2002" xfId="850"/>
    <cellStyle name="_MultipleSpace_Jazztel model 15-exhibits-Friso2_Jazztel1_Orange-Mar01_Telefonica Group Jan 02" xfId="851"/>
    <cellStyle name="_MultipleSpace_Jazztel model 15-exhibits-Friso2_Jazztel1_Orange-Mar01_Telefonica Moviles" xfId="852"/>
    <cellStyle name="_MultipleSpace_Jazztel model 15-exhibits-Friso2_Jazztel1_Orange-Mar01_Telefonica Moviles_1" xfId="853"/>
    <cellStyle name="_MultipleSpace_Jazztel model 15-exhibits-Friso2_Jazztel1_Orange-May01" xfId="854"/>
    <cellStyle name="_MultipleSpace_Jazztel model 15-exhibits-Friso2_Jazztel1_Orange-May01_FT-6June2001" xfId="855"/>
    <cellStyle name="_MultipleSpace_Jazztel model 15-exhibits-Friso2_Jazztel1_Orange-May01_FT-6June2001_Telefonica Moviles" xfId="856"/>
    <cellStyle name="_MultipleSpace_Jazztel model 15-exhibits-Friso2_Jazztel1_Orange-May01_Telefonica Moviles" xfId="857"/>
    <cellStyle name="_MultipleSpace_Jazztel model 15-exhibits-Friso2_Jazztel1_TelenorInitiation-11Jan01" xfId="858"/>
    <cellStyle name="_MultipleSpace_Jazztel model 15-exhibits-Friso2_Jazztel1_TelenorInitiation-11Jan01_FT-6June2001" xfId="859"/>
    <cellStyle name="_MultipleSpace_Jazztel model 15-exhibits-Friso2_Jazztel1_TelenorInitiation-11Jan01_Telefonica Group August 12 2002" xfId="860"/>
    <cellStyle name="_MultipleSpace_Jazztel model 15-exhibits-Friso2_Jazztel1_TelenorInitiation-11Jan01_Telefonica Group Jan 02" xfId="861"/>
    <cellStyle name="_MultipleSpace_Jazztel model 15-exhibits-Friso2_Jazztel1_TelenorInitiation-11Jan01_Telefonica Moviles" xfId="862"/>
    <cellStyle name="_MultipleSpace_Jazztel model 15-exhibits-Friso2_Jazztel1_TelenorInitiation-11Jan01_Telefonica Moviles_1" xfId="863"/>
    <cellStyle name="_MultipleSpace_Jazztel model 15-exhibits-Friso2_Jazztel1_TelenorWIPFeb01" xfId="864"/>
    <cellStyle name="_MultipleSpace_Jazztel model 15-exhibits-Friso2_Jazztel1_TelenorWIPFeb01_FT-6June2001" xfId="865"/>
    <cellStyle name="_MultipleSpace_Jazztel model 15-exhibits-Friso2_Jazztel1_TelenorWIPFeb01_Telefonica Group August 12 2002" xfId="866"/>
    <cellStyle name="_MultipleSpace_Jazztel model 15-exhibits-Friso2_Jazztel1_TelenorWIPFeb01_Telefonica Group Jan 02" xfId="867"/>
    <cellStyle name="_MultipleSpace_Jazztel model 15-exhibits-Friso2_Jazztel1_TelenorWIPFeb01_Telefonica Moviles" xfId="868"/>
    <cellStyle name="_MultipleSpace_Jazztel model 15-exhibits-Friso2_Jazztel1_TelenorWIPFeb01_Telefonica Moviles_1" xfId="869"/>
    <cellStyle name="_MultipleSpace_Jazztel model 15-exhibits_Jazztel" xfId="870"/>
    <cellStyle name="_MultipleSpace_Jazztel model 15-exhibits_Jazztel model 16DP3-Exhibits" xfId="871"/>
    <cellStyle name="_MultipleSpace_Jazztel model 15-exhibits_Jazztel model 16DP3-Exhibits_Orange-Mar01" xfId="872"/>
    <cellStyle name="_MultipleSpace_Jazztel model 15-exhibits_Jazztel model 16DP3-Exhibits_Orange-May01" xfId="873"/>
    <cellStyle name="_MultipleSpace_Jazztel model 15-exhibits_Jazztel model 16DP3-Exhibits_TelenorInitiation-11Jan01" xfId="874"/>
    <cellStyle name="_MultipleSpace_Jazztel model 15-exhibits_Jazztel model 16DP3-Exhibits_TelenorWIPFeb01" xfId="875"/>
    <cellStyle name="_MultipleSpace_Jazztel model 15-exhibits_Jazztel model 18DP-exhibits" xfId="876"/>
    <cellStyle name="_MultipleSpace_Jazztel model 15-exhibits_Jazztel model 18DP-exhibits_FT-6June2001" xfId="877"/>
    <cellStyle name="_MultipleSpace_Jazztel model 15-exhibits_Jazztel model 18DP-exhibits_Orange-Mar01" xfId="878"/>
    <cellStyle name="_MultipleSpace_Jazztel model 15-exhibits_Jazztel model 18DP-exhibits_Orange-May01" xfId="879"/>
    <cellStyle name="_MultipleSpace_Jazztel model 15-exhibits_Jazztel model 18DP-exhibits_T_MOBIL2" xfId="880"/>
    <cellStyle name="_MultipleSpace_Jazztel model 15-exhibits_Jazztel model 18DP-exhibits_T_MOBIL2_FT-6June2001" xfId="881"/>
    <cellStyle name="_MultipleSpace_Jazztel model 15-exhibits_Jazztel model 18DP-exhibits_T_MOBIL2_Orange-May01" xfId="882"/>
    <cellStyle name="_MultipleSpace_Jazztel model 15-exhibits_Jazztel model 18DP-exhibits_T_MOBIL2_Telefonica Moviles" xfId="883"/>
    <cellStyle name="_MultipleSpace_Jazztel model 15-exhibits_Jazztel model 18DP-exhibits_Telefonica Moviles" xfId="884"/>
    <cellStyle name="_MultipleSpace_Jazztel model 15-exhibits_Jazztel model 18DP-exhibits_TelenorInitiation-11Jan01" xfId="885"/>
    <cellStyle name="_MultipleSpace_Jazztel model 15-exhibits_Jazztel model 18DP-exhibits_TelenorWIPFeb01" xfId="886"/>
    <cellStyle name="_MultipleSpace_Jazztel model 15-exhibits_Jazztel model 18DP-exhibits_Telia-April01(new structure)" xfId="887"/>
    <cellStyle name="_MultipleSpace_Jazztel model 15-exhibits_Jazztel1" xfId="888"/>
    <cellStyle name="_MultipleSpace_Jazztel model 15-exhibits_Jazztel1_Orange-Mar01" xfId="889"/>
    <cellStyle name="_MultipleSpace_Jazztel model 15-exhibits_Jazztel1_Orange-Mar01_FT-6June2001" xfId="890"/>
    <cellStyle name="_MultipleSpace_Jazztel model 15-exhibits_Jazztel1_Orange-Mar01_Telefonica Group August 12 2002" xfId="891"/>
    <cellStyle name="_MultipleSpace_Jazztel model 15-exhibits_Jazztel1_Orange-Mar01_Telefonica Group Jan 02" xfId="892"/>
    <cellStyle name="_MultipleSpace_Jazztel model 15-exhibits_Jazztel1_Orange-Mar01_Telefonica Moviles" xfId="893"/>
    <cellStyle name="_MultipleSpace_Jazztel model 15-exhibits_Jazztel1_Orange-Mar01_Telefonica Moviles_1" xfId="894"/>
    <cellStyle name="_MultipleSpace_Jazztel model 15-exhibits_Jazztel1_Orange-May01" xfId="895"/>
    <cellStyle name="_MultipleSpace_Jazztel model 15-exhibits_Jazztel1_Orange-May01_FT-6June2001" xfId="896"/>
    <cellStyle name="_MultipleSpace_Jazztel model 15-exhibits_Jazztel1_Orange-May01_FT-6June2001_Telefonica Moviles" xfId="897"/>
    <cellStyle name="_MultipleSpace_Jazztel model 15-exhibits_Jazztel1_Orange-May01_Telefonica Moviles" xfId="898"/>
    <cellStyle name="_MultipleSpace_Jazztel model 15-exhibits_Jazztel1_TelenorInitiation-11Jan01" xfId="899"/>
    <cellStyle name="_MultipleSpace_Jazztel model 15-exhibits_Jazztel1_TelenorInitiation-11Jan01_FT-6June2001" xfId="900"/>
    <cellStyle name="_MultipleSpace_Jazztel model 15-exhibits_Jazztel1_TelenorInitiation-11Jan01_Telefonica Group August 12 2002" xfId="901"/>
    <cellStyle name="_MultipleSpace_Jazztel model 15-exhibits_Jazztel1_TelenorInitiation-11Jan01_Telefonica Group Jan 02" xfId="902"/>
    <cellStyle name="_MultipleSpace_Jazztel model 15-exhibits_Jazztel1_TelenorInitiation-11Jan01_Telefonica Moviles" xfId="903"/>
    <cellStyle name="_MultipleSpace_Jazztel model 15-exhibits_Jazztel1_TelenorInitiation-11Jan01_Telefonica Moviles_1" xfId="904"/>
    <cellStyle name="_MultipleSpace_Jazztel model 15-exhibits_Jazztel1_TelenorWIPFeb01" xfId="905"/>
    <cellStyle name="_MultipleSpace_Jazztel model 15-exhibits_Jazztel1_TelenorWIPFeb01_FT-6June2001" xfId="906"/>
    <cellStyle name="_MultipleSpace_Jazztel model 15-exhibits_Jazztel1_TelenorWIPFeb01_Telefonica Group August 12 2002" xfId="907"/>
    <cellStyle name="_MultipleSpace_Jazztel model 15-exhibits_Jazztel1_TelenorWIPFeb01_Telefonica Group Jan 02" xfId="908"/>
    <cellStyle name="_MultipleSpace_Jazztel model 15-exhibits_Jazztel1_TelenorWIPFeb01_Telefonica Moviles" xfId="909"/>
    <cellStyle name="_MultipleSpace_Jazztel model 15-exhibits_Jazztel1_TelenorWIPFeb01_Telefonica Moviles_1" xfId="910"/>
    <cellStyle name="_MultipleSpace_Jazztel model 16DP2-Exhibits" xfId="911"/>
    <cellStyle name="_MultipleSpace_Jazztel model 16DP2-Exhibits_3G Models" xfId="912"/>
    <cellStyle name="_MultipleSpace_Jazztel model 16DP2-Exhibits_FT-6June2001" xfId="913"/>
    <cellStyle name="_MultipleSpace_Jazztel model 16DP2-Exhibits_FT-6June2001_Telefonica Moviles" xfId="914"/>
    <cellStyle name="_MultipleSpace_Jazztel model 16DP2-Exhibits_Orange-Mar01" xfId="915"/>
    <cellStyle name="_MultipleSpace_Jazztel model 16DP2-Exhibits_Orange-Mar01_Telefonica Moviles" xfId="916"/>
    <cellStyle name="_MultipleSpace_Jazztel model 16DP2-Exhibits_Orange-May01" xfId="917"/>
    <cellStyle name="_MultipleSpace_Jazztel model 16DP2-Exhibits_Orange-May01_Telefonica Moviles" xfId="918"/>
    <cellStyle name="_MultipleSpace_Jazztel model 16DP2-Exhibits_Orange-May01_Telefonica Moviles_1" xfId="919"/>
    <cellStyle name="_MultipleSpace_Jazztel model 16DP2-Exhibits_Telefonica Moviles" xfId="920"/>
    <cellStyle name="_MultipleSpace_Jazztel model 16DP2-Exhibits_TelenorInitiation-11Jan01" xfId="921"/>
    <cellStyle name="_MultipleSpace_Jazztel model 16DP2-Exhibits_TelenorInitiation-11Jan01_Telefonica Moviles" xfId="922"/>
    <cellStyle name="_MultipleSpace_Jazztel model 16DP2-Exhibits_TelenorWIPFeb01" xfId="923"/>
    <cellStyle name="_MultipleSpace_Jazztel model 16DP2-Exhibits_TelenorWIPFeb01_Telefonica Moviles" xfId="924"/>
    <cellStyle name="_MultipleSpace_Jazztel model 16DP3-Exhibits" xfId="925"/>
    <cellStyle name="_MultipleSpace_Jazztel model 16DP3-Exhibits_3G Models" xfId="926"/>
    <cellStyle name="_MultipleSpace_Jazztel model 16DP3-Exhibits_FT-6June2001" xfId="927"/>
    <cellStyle name="_MultipleSpace_Jazztel model 16DP3-Exhibits_FT-6June2001_Telefonica Moviles" xfId="928"/>
    <cellStyle name="_MultipleSpace_Jazztel model 16DP3-Exhibits_Orange-Mar01" xfId="929"/>
    <cellStyle name="_MultipleSpace_Jazztel model 16DP3-Exhibits_Orange-Mar01_Telefonica Moviles" xfId="930"/>
    <cellStyle name="_MultipleSpace_Jazztel model 16DP3-Exhibits_Orange-May01" xfId="931"/>
    <cellStyle name="_MultipleSpace_Jazztel model 16DP3-Exhibits_Orange-May01_Telefonica Moviles" xfId="932"/>
    <cellStyle name="_MultipleSpace_Jazztel model 16DP3-Exhibits_Orange-May01_Telefonica Moviles_1" xfId="933"/>
    <cellStyle name="_MultipleSpace_Jazztel model 16DP3-Exhibits_Telefonica Moviles" xfId="934"/>
    <cellStyle name="_MultipleSpace_Jazztel model 16DP3-Exhibits_TelenorInitiation-11Jan01" xfId="935"/>
    <cellStyle name="_MultipleSpace_Jazztel model 16DP3-Exhibits_TelenorInitiation-11Jan01_Telefonica Moviles" xfId="936"/>
    <cellStyle name="_MultipleSpace_Jazztel model 16DP3-Exhibits_TelenorWIPFeb01" xfId="937"/>
    <cellStyle name="_MultipleSpace_Jazztel model 16DP3-Exhibits_TelenorWIPFeb01_Telefonica Moviles" xfId="938"/>
    <cellStyle name="_MultipleSpace_Orange-Mar01" xfId="939"/>
    <cellStyle name="_MultipleSpace_Orange-Mar01_Telefonica Moviles" xfId="940"/>
    <cellStyle name="_MultipleSpace_Orange-May01" xfId="941"/>
    <cellStyle name="_MultipleSpace_Orange-May01_Telefonica Moviles" xfId="942"/>
    <cellStyle name="_MultipleSpace_Orange-May01_Telefonica Moviles_1" xfId="943"/>
    <cellStyle name="_MultipleSpace_Portugal Telecom" xfId="944"/>
    <cellStyle name="_MultipleSpace_Swisscom" xfId="945"/>
    <cellStyle name="_MultipleSpace_t-mobile Sep 2003" xfId="946"/>
    <cellStyle name="_MultipleSpace_TDC" xfId="947"/>
    <cellStyle name="_MultipleSpace_Tele Danmark" xfId="948"/>
    <cellStyle name="_MultipleSpace_Tele Danmark_Nordic Report" xfId="949"/>
    <cellStyle name="_MultipleSpace_Telecom italia" xfId="950"/>
    <cellStyle name="_MultipleSpace_telefonica" xfId="951"/>
    <cellStyle name="_MultipleSpace_Telefonica Moviles" xfId="952"/>
    <cellStyle name="_MultipleSpace_TelenorInitiation-11Jan01" xfId="953"/>
    <cellStyle name="_MultipleSpace_TelenorInitiation-11Jan01_Telefonica Moviles" xfId="954"/>
    <cellStyle name="_MultipleSpace_TelenorWIPFeb01" xfId="955"/>
    <cellStyle name="_MultipleSpace_TelenorWIPFeb01_Telefonica Moviles" xfId="956"/>
    <cellStyle name="_MultipleSpace_TeliaSonera JMR" xfId="957"/>
    <cellStyle name="_MultipleSpace_TEM.MC-Data" xfId="958"/>
    <cellStyle name="_P-Revenues" xfId="959"/>
    <cellStyle name="_Percent" xfId="960"/>
    <cellStyle name="_Percent_3G Models" xfId="961"/>
    <cellStyle name="_Percent_Belgacom" xfId="962"/>
    <cellStyle name="_Percent_Belgacom 310804" xfId="963"/>
    <cellStyle name="_Percent_Book1" xfId="964"/>
    <cellStyle name="_Percent_Book11" xfId="965"/>
    <cellStyle name="_Percent_Book11_3G Models" xfId="966"/>
    <cellStyle name="_Percent_Book11_Jazztel model 16DP3-Exhibits" xfId="967"/>
    <cellStyle name="_Percent_Book11_Jazztel model 16DP3-Exhibits_3G Models" xfId="968"/>
    <cellStyle name="_Percent_Book11_Jazztel model 16DP3-Exhibits_Orange-Mar01" xfId="969"/>
    <cellStyle name="_Percent_Book11_Jazztel model 16DP3-Exhibits_Orange-May01" xfId="970"/>
    <cellStyle name="_Percent_Book11_Jazztel model 16DP3-Exhibits_T_MOBIL2" xfId="971"/>
    <cellStyle name="_Percent_Book11_Jazztel model 16DP3-Exhibits_T_MOBIL2_FT-6June2001" xfId="972"/>
    <cellStyle name="_Percent_Book11_Jazztel model 16DP3-Exhibits_T_MOBIL2_Orange-May01" xfId="973"/>
    <cellStyle name="_Percent_Book11_Jazztel model 16DP3-Exhibits_T_MOBIL2_Telefonica Moviles" xfId="974"/>
    <cellStyle name="_Percent_Book11_Jazztel model 16DP3-Exhibits_TelenorInitiation-11Jan01" xfId="975"/>
    <cellStyle name="_Percent_Book11_Jazztel model 16DP3-Exhibits_TelenorWIPFeb01" xfId="976"/>
    <cellStyle name="_Percent_Book11_Jazztel model 18DP-exhibits" xfId="977"/>
    <cellStyle name="_Percent_Book11_Jazztel model 18DP-exhibits_3G Models" xfId="978"/>
    <cellStyle name="_Percent_Book11_Telefonica Moviles" xfId="979"/>
    <cellStyle name="_Percent_Book12" xfId="980"/>
    <cellStyle name="_Percent_Book12_3G Models" xfId="981"/>
    <cellStyle name="_Percent_Book12_Jazztel model 16DP3-Exhibits" xfId="982"/>
    <cellStyle name="_Percent_Book12_Jazztel model 16DP3-Exhibits_3G Models" xfId="983"/>
    <cellStyle name="_Percent_Book12_Jazztel model 16DP3-Exhibits_Orange-Mar01" xfId="984"/>
    <cellStyle name="_Percent_Book12_Jazztel model 16DP3-Exhibits_Orange-May01" xfId="985"/>
    <cellStyle name="_Percent_Book12_Jazztel model 16DP3-Exhibits_T_MOBIL2" xfId="986"/>
    <cellStyle name="_Percent_Book12_Jazztel model 16DP3-Exhibits_T_MOBIL2_FT-6June2001" xfId="987"/>
    <cellStyle name="_Percent_Book12_Jazztel model 16DP3-Exhibits_T_MOBIL2_Orange-May01" xfId="988"/>
    <cellStyle name="_Percent_Book12_Jazztel model 16DP3-Exhibits_T_MOBIL2_Telefonica Moviles" xfId="989"/>
    <cellStyle name="_Percent_Book12_Jazztel model 16DP3-Exhibits_TelenorInitiation-11Jan01" xfId="990"/>
    <cellStyle name="_Percent_Book12_Jazztel model 16DP3-Exhibits_TelenorWIPFeb01" xfId="991"/>
    <cellStyle name="_Percent_Book12_Jazztel model 18DP-exhibits" xfId="992"/>
    <cellStyle name="_Percent_Book12_Jazztel model 18DP-exhibits_3G Models" xfId="993"/>
    <cellStyle name="_Percent_Book12_Telefonica Moviles" xfId="994"/>
    <cellStyle name="_Percent_Book1_3G Models" xfId="995"/>
    <cellStyle name="_Percent_Book1_Jazztel model 16DP3-Exhibits" xfId="996"/>
    <cellStyle name="_Percent_Book1_Jazztel model 16DP3-Exhibits_3G Models" xfId="997"/>
    <cellStyle name="_Percent_Book1_Jazztel model 16DP3-Exhibits_Orange-Mar01" xfId="998"/>
    <cellStyle name="_Percent_Book1_Jazztel model 16DP3-Exhibits_Orange-May01" xfId="999"/>
    <cellStyle name="_Percent_Book1_Jazztel model 16DP3-Exhibits_T_MOBIL2" xfId="1000"/>
    <cellStyle name="_Percent_Book1_Jazztel model 16DP3-Exhibits_T_MOBIL2_FT-6June2001" xfId="1001"/>
    <cellStyle name="_Percent_Book1_Jazztel model 16DP3-Exhibits_T_MOBIL2_Orange-May01" xfId="1002"/>
    <cellStyle name="_Percent_Book1_Jazztel model 16DP3-Exhibits_T_MOBIL2_Telefonica Moviles" xfId="1003"/>
    <cellStyle name="_Percent_Book1_Jazztel model 16DP3-Exhibits_TelenorInitiation-11Jan01" xfId="1004"/>
    <cellStyle name="_Percent_Book1_Jazztel model 16DP3-Exhibits_TelenorWIPFeb01" xfId="1005"/>
    <cellStyle name="_Percent_Book1_Jazztel model 18DP-exhibits" xfId="1006"/>
    <cellStyle name="_Percent_Book1_Jazztel model 18DP-exhibits_3G Models" xfId="1007"/>
    <cellStyle name="_Percent_Book1_Telefonica Moviles" xfId="1008"/>
    <cellStyle name="_Percent_Book4" xfId="1009"/>
    <cellStyle name="_Percent_DCF Summary pages" xfId="1010"/>
    <cellStyle name="_Percent_DCF Summary pages_3G Models" xfId="1011"/>
    <cellStyle name="_Percent_DCF Summary pages_Jazztel model 16DP3-Exhibits" xfId="1012"/>
    <cellStyle name="_Percent_DCF Summary pages_Jazztel model 16DP3-Exhibits_3G Models" xfId="1013"/>
    <cellStyle name="_Percent_DCF Summary pages_Jazztel model 16DP3-Exhibits_Orange-Mar01" xfId="1014"/>
    <cellStyle name="_Percent_DCF Summary pages_Jazztel model 16DP3-Exhibits_Orange-May01" xfId="1015"/>
    <cellStyle name="_Percent_DCF Summary pages_Jazztel model 16DP3-Exhibits_T_MOBIL2" xfId="1016"/>
    <cellStyle name="_Percent_DCF Summary pages_Jazztel model 16DP3-Exhibits_T_MOBIL2_FT-6June2001" xfId="1017"/>
    <cellStyle name="_Percent_DCF Summary pages_Jazztel model 16DP3-Exhibits_T_MOBIL2_Orange-May01" xfId="1018"/>
    <cellStyle name="_Percent_DCF Summary pages_Jazztel model 16DP3-Exhibits_T_MOBIL2_Telefonica Moviles" xfId="1019"/>
    <cellStyle name="_Percent_DCF Summary pages_Jazztel model 16DP3-Exhibits_TelenorInitiation-11Jan01" xfId="1020"/>
    <cellStyle name="_Percent_DCF Summary pages_Jazztel model 16DP3-Exhibits_TelenorWIPFeb01" xfId="1021"/>
    <cellStyle name="_Percent_DCF Summary pages_Jazztel model 18DP-exhibits" xfId="1022"/>
    <cellStyle name="_Percent_DCF Summary pages_Jazztel model 18DP-exhibits_3G Models" xfId="1023"/>
    <cellStyle name="_Percent_DCF Summary pages_Telefonica Moviles" xfId="1024"/>
    <cellStyle name="_Percent_Jazztel model 15-exhibits" xfId="1025"/>
    <cellStyle name="_Percent_Jazztel model 15-exhibits bis" xfId="1026"/>
    <cellStyle name="_Percent_Jazztel model 15-exhibits bis_3G Models" xfId="1027"/>
    <cellStyle name="_Percent_Jazztel model 15-exhibits bis_Orange-Mar01" xfId="1028"/>
    <cellStyle name="_Percent_Jazztel model 15-exhibits bis_Orange-May01" xfId="1029"/>
    <cellStyle name="_Percent_Jazztel model 15-exhibits bis_T_MOBIL2" xfId="1030"/>
    <cellStyle name="_Percent_Jazztel model 15-exhibits bis_T_MOBIL2_FT-6June2001" xfId="1031"/>
    <cellStyle name="_Percent_Jazztel model 15-exhibits bis_T_MOBIL2_Orange-May01" xfId="1032"/>
    <cellStyle name="_Percent_Jazztel model 15-exhibits bis_T_MOBIL2_Telefonica Moviles" xfId="1033"/>
    <cellStyle name="_Percent_Jazztel model 15-exhibits bis_TelenorInitiation-11Jan01" xfId="1034"/>
    <cellStyle name="_Percent_Jazztel model 15-exhibits bis_TelenorWIPFeb01" xfId="1035"/>
    <cellStyle name="_Percent_Jazztel model 15-exhibits-Friso2" xfId="1036"/>
    <cellStyle name="_Percent_Jazztel model 15-exhibits-Friso2_3G Models" xfId="1037"/>
    <cellStyle name="_Percent_Jazztel model 15-exhibits-Friso2_Jazztel model 16DP3-Exhibits" xfId="1038"/>
    <cellStyle name="_Percent_Jazztel model 15-exhibits-Friso2_Jazztel model 16DP3-Exhibits_3G Models" xfId="1039"/>
    <cellStyle name="_Percent_Jazztel model 15-exhibits-Friso2_Jazztel model 16DP3-Exhibits_Orange-Mar01" xfId="1040"/>
    <cellStyle name="_Percent_Jazztel model 15-exhibits-Friso2_Jazztel model 16DP3-Exhibits_Orange-May01" xfId="1041"/>
    <cellStyle name="_Percent_Jazztel model 15-exhibits-Friso2_Jazztel model 16DP3-Exhibits_T_MOBIL2" xfId="1042"/>
    <cellStyle name="_Percent_Jazztel model 15-exhibits-Friso2_Jazztel model 16DP3-Exhibits_T_MOBIL2_FT-6June2001" xfId="1043"/>
    <cellStyle name="_Percent_Jazztel model 15-exhibits-Friso2_Jazztel model 16DP3-Exhibits_T_MOBIL2_Orange-May01" xfId="1044"/>
    <cellStyle name="_Percent_Jazztel model 15-exhibits-Friso2_Jazztel model 16DP3-Exhibits_T_MOBIL2_Telefonica Moviles" xfId="1045"/>
    <cellStyle name="_Percent_Jazztel model 15-exhibits-Friso2_Jazztel model 16DP3-Exhibits_TelenorInitiation-11Jan01" xfId="1046"/>
    <cellStyle name="_Percent_Jazztel model 15-exhibits-Friso2_Jazztel model 16DP3-Exhibits_TelenorWIPFeb01" xfId="1047"/>
    <cellStyle name="_Percent_Jazztel model 15-exhibits-Friso2_Jazztel model 18DP-exhibits" xfId="1048"/>
    <cellStyle name="_Percent_Jazztel model 15-exhibits-Friso2_Jazztel model 18DP-exhibits_3G Models" xfId="1049"/>
    <cellStyle name="_Percent_Jazztel model 15-exhibits-Friso2_Telefonica Moviles" xfId="1050"/>
    <cellStyle name="_Percent_Jazztel model 15-exhibits_3G Models" xfId="1051"/>
    <cellStyle name="_Percent_Jazztel model 15-exhibits_Jazztel model 16DP3-Exhibits" xfId="1052"/>
    <cellStyle name="_Percent_Jazztel model 15-exhibits_Jazztel model 16DP3-Exhibits_3G Models" xfId="1053"/>
    <cellStyle name="_Percent_Jazztel model 15-exhibits_Jazztel model 16DP3-Exhibits_Orange-Mar01" xfId="1054"/>
    <cellStyle name="_Percent_Jazztel model 15-exhibits_Jazztel model 16DP3-Exhibits_Orange-May01" xfId="1055"/>
    <cellStyle name="_Percent_Jazztel model 15-exhibits_Jazztel model 16DP3-Exhibits_T_MOBIL2" xfId="1056"/>
    <cellStyle name="_Percent_Jazztel model 15-exhibits_Jazztel model 16DP3-Exhibits_T_MOBIL2_FT-6June2001" xfId="1057"/>
    <cellStyle name="_Percent_Jazztel model 15-exhibits_Jazztel model 16DP3-Exhibits_T_MOBIL2_Orange-May01" xfId="1058"/>
    <cellStyle name="_Percent_Jazztel model 15-exhibits_Jazztel model 16DP3-Exhibits_T_MOBIL2_Telefonica Moviles" xfId="1059"/>
    <cellStyle name="_Percent_Jazztel model 15-exhibits_Jazztel model 16DP3-Exhibits_TelenorInitiation-11Jan01" xfId="1060"/>
    <cellStyle name="_Percent_Jazztel model 15-exhibits_Jazztel model 16DP3-Exhibits_TelenorWIPFeb01" xfId="1061"/>
    <cellStyle name="_Percent_Jazztel model 15-exhibits_Jazztel model 18DP-exhibits" xfId="1062"/>
    <cellStyle name="_Percent_Jazztel model 15-exhibits_Jazztel model 18DP-exhibits_3G Models" xfId="1063"/>
    <cellStyle name="_Percent_Jazztel model 15-exhibits_Telefonica Moviles" xfId="1064"/>
    <cellStyle name="_Percent_Jazztel model 16DP2-Exhibits" xfId="1065"/>
    <cellStyle name="_Percent_Jazztel model 16DP2-Exhibits_3G Models" xfId="1066"/>
    <cellStyle name="_Percent_Jazztel model 16DP3-Exhibits" xfId="1067"/>
    <cellStyle name="_Percent_Jazztel model 16DP3-Exhibits_3G Models" xfId="1068"/>
    <cellStyle name="_Percent_Portugal Telecom" xfId="1069"/>
    <cellStyle name="_Percent_Swisscom" xfId="1070"/>
    <cellStyle name="_Percent_t-mobile Sep 2003" xfId="1071"/>
    <cellStyle name="_Percent_TDC" xfId="1072"/>
    <cellStyle name="_Percent_Tele Danmark" xfId="1073"/>
    <cellStyle name="_Percent_Tele Danmark_Nordic Report" xfId="1074"/>
    <cellStyle name="_Percent_Telecom italia" xfId="1075"/>
    <cellStyle name="_Percent_telefonica" xfId="1076"/>
    <cellStyle name="_Percent_TeliaSonera JMR" xfId="1077"/>
    <cellStyle name="_Percent_TEM.MC-Data" xfId="1078"/>
    <cellStyle name="_PercentSpace" xfId="1079"/>
    <cellStyle name="_PercentSpace_3G Models" xfId="1080"/>
    <cellStyle name="_PercentSpace_Belgacom" xfId="1081"/>
    <cellStyle name="_PercentSpace_Belgacom 310804" xfId="1082"/>
    <cellStyle name="_PercentSpace_Book1" xfId="1083"/>
    <cellStyle name="_PercentSpace_Book11" xfId="1084"/>
    <cellStyle name="_PercentSpace_Book11_3G Models" xfId="1085"/>
    <cellStyle name="_PercentSpace_Book11_FT-6June2001" xfId="1086"/>
    <cellStyle name="_PercentSpace_Book11_Jazztel model 16DP3-Exhibits" xfId="1087"/>
    <cellStyle name="_PercentSpace_Book11_Jazztel model 16DP3-Exhibits_FT-6June2001" xfId="1088"/>
    <cellStyle name="_PercentSpace_Book11_Jazztel model 16DP3-Exhibits_FT-6June2001_Telefonica Moviles" xfId="1089"/>
    <cellStyle name="_PercentSpace_Book11_Jazztel model 16DP3-Exhibits_Orange-Mar01" xfId="1090"/>
    <cellStyle name="_PercentSpace_Book11_Jazztel model 16DP3-Exhibits_Orange-May01" xfId="1091"/>
    <cellStyle name="_PercentSpace_Book11_Jazztel model 16DP3-Exhibits_T_MOBIL2" xfId="1092"/>
    <cellStyle name="_PercentSpace_Book11_Jazztel model 16DP3-Exhibits_T_MOBIL2_FT-6June2001" xfId="1093"/>
    <cellStyle name="_PercentSpace_Book11_Jazztel model 16DP3-Exhibits_T_MOBIL2_FT-6June2001_1" xfId="1094"/>
    <cellStyle name="_PercentSpace_Book11_Jazztel model 16DP3-Exhibits_T_MOBIL2_FT-6June2001_1_Telefonica Moviles" xfId="1095"/>
    <cellStyle name="_PercentSpace_Book11_Jazztel model 16DP3-Exhibits_T_MOBIL2_Orange-May01" xfId="1096"/>
    <cellStyle name="_PercentSpace_Book11_Jazztel model 16DP3-Exhibits_T_MOBIL2_Telefonica Moviles" xfId="1097"/>
    <cellStyle name="_PercentSpace_Book11_Jazztel model 16DP3-Exhibits_Telefonica Moviles" xfId="1098"/>
    <cellStyle name="_PercentSpace_Book11_Jazztel model 16DP3-Exhibits_TelenorInitiation-11Jan01" xfId="1099"/>
    <cellStyle name="_PercentSpace_Book11_Jazztel model 16DP3-Exhibits_TelenorWIPFeb01" xfId="1100"/>
    <cellStyle name="_PercentSpace_Book11_Jazztel model 18DP-exhibits" xfId="1101"/>
    <cellStyle name="_PercentSpace_Book11_Jazztel model 18DP-exhibits_3G Models" xfId="1102"/>
    <cellStyle name="_PercentSpace_Book11_Orange-May01" xfId="1103"/>
    <cellStyle name="_PercentSpace_Book11_Telefonica Moviles" xfId="1104"/>
    <cellStyle name="_PercentSpace_Book12" xfId="1105"/>
    <cellStyle name="_PercentSpace_Book12_3G Models" xfId="1106"/>
    <cellStyle name="_PercentSpace_Book12_FT-6June2001" xfId="1107"/>
    <cellStyle name="_PercentSpace_Book12_Jazztel model 16DP3-Exhibits" xfId="1108"/>
    <cellStyle name="_PercentSpace_Book12_Jazztel model 16DP3-Exhibits_FT-6June2001" xfId="1109"/>
    <cellStyle name="_PercentSpace_Book12_Jazztel model 16DP3-Exhibits_FT-6June2001_Telefonica Moviles" xfId="1110"/>
    <cellStyle name="_PercentSpace_Book12_Jazztel model 16DP3-Exhibits_Orange-Mar01" xfId="1111"/>
    <cellStyle name="_PercentSpace_Book12_Jazztel model 16DP3-Exhibits_Orange-May01" xfId="1112"/>
    <cellStyle name="_PercentSpace_Book12_Jazztel model 16DP3-Exhibits_T_MOBIL2" xfId="1113"/>
    <cellStyle name="_PercentSpace_Book12_Jazztel model 16DP3-Exhibits_T_MOBIL2_FT-6June2001" xfId="1114"/>
    <cellStyle name="_PercentSpace_Book12_Jazztel model 16DP3-Exhibits_T_MOBIL2_FT-6June2001_1" xfId="1115"/>
    <cellStyle name="_PercentSpace_Book12_Jazztel model 16DP3-Exhibits_T_MOBIL2_FT-6June2001_1_Telefonica Moviles" xfId="1116"/>
    <cellStyle name="_PercentSpace_Book12_Jazztel model 16DP3-Exhibits_T_MOBIL2_Orange-May01" xfId="1117"/>
    <cellStyle name="_PercentSpace_Book12_Jazztel model 16DP3-Exhibits_T_MOBIL2_Telefonica Moviles" xfId="1118"/>
    <cellStyle name="_PercentSpace_Book12_Jazztel model 16DP3-Exhibits_Telefonica Moviles" xfId="1119"/>
    <cellStyle name="_PercentSpace_Book12_Jazztel model 16DP3-Exhibits_TelenorInitiation-11Jan01" xfId="1120"/>
    <cellStyle name="_PercentSpace_Book12_Jazztel model 16DP3-Exhibits_TelenorWIPFeb01" xfId="1121"/>
    <cellStyle name="_PercentSpace_Book12_Jazztel model 18DP-exhibits" xfId="1122"/>
    <cellStyle name="_PercentSpace_Book12_Jazztel model 18DP-exhibits_3G Models" xfId="1123"/>
    <cellStyle name="_PercentSpace_Book12_Orange-May01" xfId="1124"/>
    <cellStyle name="_PercentSpace_Book12_Telefonica Moviles" xfId="1125"/>
    <cellStyle name="_PercentSpace_Book1_3G Models" xfId="1126"/>
    <cellStyle name="_PercentSpace_Book1_FT-6June2001" xfId="1127"/>
    <cellStyle name="_PercentSpace_Book1_Jazztel model 16DP3-Exhibits" xfId="1128"/>
    <cellStyle name="_PercentSpace_Book1_Jazztel model 16DP3-Exhibits_FT-6June2001" xfId="1129"/>
    <cellStyle name="_PercentSpace_Book1_Jazztel model 16DP3-Exhibits_FT-6June2001_Telefonica Moviles" xfId="1130"/>
    <cellStyle name="_PercentSpace_Book1_Jazztel model 16DP3-Exhibits_Orange-Mar01" xfId="1131"/>
    <cellStyle name="_PercentSpace_Book1_Jazztel model 16DP3-Exhibits_Orange-May01" xfId="1132"/>
    <cellStyle name="_PercentSpace_Book1_Jazztel model 16DP3-Exhibits_T_MOBIL2" xfId="1133"/>
    <cellStyle name="_PercentSpace_Book1_Jazztel model 16DP3-Exhibits_T_MOBIL2_FT-6June2001" xfId="1134"/>
    <cellStyle name="_PercentSpace_Book1_Jazztel model 16DP3-Exhibits_T_MOBIL2_FT-6June2001_1" xfId="1135"/>
    <cellStyle name="_PercentSpace_Book1_Jazztel model 16DP3-Exhibits_T_MOBIL2_FT-6June2001_1_Telefonica Moviles" xfId="1136"/>
    <cellStyle name="_PercentSpace_Book1_Jazztel model 16DP3-Exhibits_T_MOBIL2_Orange-May01" xfId="1137"/>
    <cellStyle name="_PercentSpace_Book1_Jazztel model 16DP3-Exhibits_T_MOBIL2_Telefonica Moviles" xfId="1138"/>
    <cellStyle name="_PercentSpace_Book1_Jazztel model 16DP3-Exhibits_Telefonica Moviles" xfId="1139"/>
    <cellStyle name="_PercentSpace_Book1_Jazztel model 16DP3-Exhibits_TelenorInitiation-11Jan01" xfId="1140"/>
    <cellStyle name="_PercentSpace_Book1_Jazztel model 16DP3-Exhibits_TelenorWIPFeb01" xfId="1141"/>
    <cellStyle name="_PercentSpace_Book1_Jazztel model 18DP-exhibits" xfId="1142"/>
    <cellStyle name="_PercentSpace_Book1_Jazztel model 18DP-exhibits_3G Models" xfId="1143"/>
    <cellStyle name="_PercentSpace_Book1_Orange-May01" xfId="1144"/>
    <cellStyle name="_PercentSpace_Book1_Telefonica Moviles" xfId="1145"/>
    <cellStyle name="_PercentSpace_Book4" xfId="1146"/>
    <cellStyle name="_PercentSpace_DCF Summary pages" xfId="1147"/>
    <cellStyle name="_PercentSpace_DCF Summary pages_3G Models" xfId="1148"/>
    <cellStyle name="_PercentSpace_DCF Summary pages_FT-6June2001" xfId="1149"/>
    <cellStyle name="_PercentSpace_DCF Summary pages_Jazztel model 16DP3-Exhibits" xfId="1150"/>
    <cellStyle name="_PercentSpace_DCF Summary pages_Jazztel model 16DP3-Exhibits_FT-6June2001" xfId="1151"/>
    <cellStyle name="_PercentSpace_DCF Summary pages_Jazztel model 16DP3-Exhibits_FT-6June2001_Telefonica Moviles" xfId="1152"/>
    <cellStyle name="_PercentSpace_DCF Summary pages_Jazztel model 16DP3-Exhibits_Orange-Mar01" xfId="1153"/>
    <cellStyle name="_PercentSpace_DCF Summary pages_Jazztel model 16DP3-Exhibits_Orange-May01" xfId="1154"/>
    <cellStyle name="_PercentSpace_DCF Summary pages_Jazztel model 16DP3-Exhibits_T_MOBIL2" xfId="1155"/>
    <cellStyle name="_PercentSpace_DCF Summary pages_Jazztel model 16DP3-Exhibits_T_MOBIL2_FT-6June2001" xfId="1156"/>
    <cellStyle name="_PercentSpace_DCF Summary pages_Jazztel model 16DP3-Exhibits_T_MOBIL2_FT-6June2001_1" xfId="1157"/>
    <cellStyle name="_PercentSpace_DCF Summary pages_Jazztel model 16DP3-Exhibits_T_MOBIL2_FT-6June2001_1_Telefonica Moviles" xfId="1158"/>
    <cellStyle name="_PercentSpace_DCF Summary pages_Jazztel model 16DP3-Exhibits_T_MOBIL2_Orange-May01" xfId="1159"/>
    <cellStyle name="_PercentSpace_DCF Summary pages_Jazztel model 16DP3-Exhibits_T_MOBIL2_Telefonica Moviles" xfId="1160"/>
    <cellStyle name="_PercentSpace_DCF Summary pages_Jazztel model 16DP3-Exhibits_Telefonica Moviles" xfId="1161"/>
    <cellStyle name="_PercentSpace_DCF Summary pages_Jazztel model 16DP3-Exhibits_TelenorInitiation-11Jan01" xfId="1162"/>
    <cellStyle name="_PercentSpace_DCF Summary pages_Jazztel model 16DP3-Exhibits_TelenorWIPFeb01" xfId="1163"/>
    <cellStyle name="_PercentSpace_DCF Summary pages_Jazztel model 18DP-exhibits" xfId="1164"/>
    <cellStyle name="_PercentSpace_DCF Summary pages_Jazztel model 18DP-exhibits_3G Models" xfId="1165"/>
    <cellStyle name="_PercentSpace_DCF Summary pages_Orange-May01" xfId="1166"/>
    <cellStyle name="_PercentSpace_DCF Summary pages_Telefonica Moviles" xfId="1167"/>
    <cellStyle name="_PercentSpace_Jazztel model 15-exhibits" xfId="1168"/>
    <cellStyle name="_PercentSpace_Jazztel model 15-exhibits bis" xfId="1169"/>
    <cellStyle name="_PercentSpace_Jazztel model 15-exhibits bis_FT-6June2001" xfId="1170"/>
    <cellStyle name="_PercentSpace_Jazztel model 15-exhibits bis_FT-6June2001_Telefonica Moviles" xfId="1171"/>
    <cellStyle name="_PercentSpace_Jazztel model 15-exhibits bis_Orange-Mar01" xfId="1172"/>
    <cellStyle name="_PercentSpace_Jazztel model 15-exhibits bis_Orange-May01" xfId="1173"/>
    <cellStyle name="_PercentSpace_Jazztel model 15-exhibits bis_T_MOBIL2" xfId="1174"/>
    <cellStyle name="_PercentSpace_Jazztel model 15-exhibits bis_T_MOBIL2_FT-6June2001" xfId="1175"/>
    <cellStyle name="_PercentSpace_Jazztel model 15-exhibits bis_T_MOBIL2_FT-6June2001_1" xfId="1176"/>
    <cellStyle name="_PercentSpace_Jazztel model 15-exhibits bis_T_MOBIL2_FT-6June2001_1_Telefonica Moviles" xfId="1177"/>
    <cellStyle name="_PercentSpace_Jazztel model 15-exhibits bis_T_MOBIL2_Orange-May01" xfId="1178"/>
    <cellStyle name="_PercentSpace_Jazztel model 15-exhibits bis_T_MOBIL2_Telefonica Moviles" xfId="1179"/>
    <cellStyle name="_PercentSpace_Jazztel model 15-exhibits bis_Telefonica Moviles" xfId="1180"/>
    <cellStyle name="_PercentSpace_Jazztel model 15-exhibits bis_TelenorInitiation-11Jan01" xfId="1181"/>
    <cellStyle name="_PercentSpace_Jazztel model 15-exhibits bis_TelenorWIPFeb01" xfId="1182"/>
    <cellStyle name="_PercentSpace_Jazztel model 15-exhibits-Friso2" xfId="1183"/>
    <cellStyle name="_PercentSpace_Jazztel model 15-exhibits-Friso2_3G Models" xfId="1184"/>
    <cellStyle name="_PercentSpace_Jazztel model 15-exhibits-Friso2_FT-6June2001" xfId="1185"/>
    <cellStyle name="_PercentSpace_Jazztel model 15-exhibits-Friso2_Jazztel model 16DP3-Exhibits" xfId="1186"/>
    <cellStyle name="_PercentSpace_Jazztel model 15-exhibits-Friso2_Jazztel model 16DP3-Exhibits_FT-6June2001" xfId="1187"/>
    <cellStyle name="_PercentSpace_Jazztel model 15-exhibits-Friso2_Jazztel model 16DP3-Exhibits_FT-6June2001_Telefonica Moviles" xfId="1188"/>
    <cellStyle name="_PercentSpace_Jazztel model 15-exhibits-Friso2_Jazztel model 16DP3-Exhibits_Orange-Mar01" xfId="1189"/>
    <cellStyle name="_PercentSpace_Jazztel model 15-exhibits-Friso2_Jazztel model 16DP3-Exhibits_Orange-May01" xfId="1190"/>
    <cellStyle name="_PercentSpace_Jazztel model 15-exhibits-Friso2_Jazztel model 16DP3-Exhibits_T_MOBIL2" xfId="1191"/>
    <cellStyle name="_PercentSpace_Jazztel model 15-exhibits-Friso2_Jazztel model 16DP3-Exhibits_T_MOBIL2_FT-6June2001" xfId="1192"/>
    <cellStyle name="_PercentSpace_Jazztel model 15-exhibits-Friso2_Jazztel model 16DP3-Exhibits_T_MOBIL2_FT-6June2001_1" xfId="1193"/>
    <cellStyle name="_PercentSpace_Jazztel model 15-exhibits-Friso2_Jazztel model 16DP3-Exhibits_T_MOBIL2_FT-6June2001_1_Telefonica Moviles" xfId="1194"/>
    <cellStyle name="_PercentSpace_Jazztel model 15-exhibits-Friso2_Jazztel model 16DP3-Exhibits_T_MOBIL2_Orange-May01" xfId="1195"/>
    <cellStyle name="_PercentSpace_Jazztel model 15-exhibits-Friso2_Jazztel model 16DP3-Exhibits_T_MOBIL2_Telefonica Moviles" xfId="1196"/>
    <cellStyle name="_PercentSpace_Jazztel model 15-exhibits-Friso2_Jazztel model 16DP3-Exhibits_Telefonica Moviles" xfId="1197"/>
    <cellStyle name="_PercentSpace_Jazztel model 15-exhibits-Friso2_Jazztel model 16DP3-Exhibits_TelenorInitiation-11Jan01" xfId="1198"/>
    <cellStyle name="_PercentSpace_Jazztel model 15-exhibits-Friso2_Jazztel model 16DP3-Exhibits_TelenorWIPFeb01" xfId="1199"/>
    <cellStyle name="_PercentSpace_Jazztel model 15-exhibits-Friso2_Jazztel model 18DP-exhibits" xfId="1200"/>
    <cellStyle name="_PercentSpace_Jazztel model 15-exhibits-Friso2_Jazztel model 18DP-exhibits_3G Models" xfId="1201"/>
    <cellStyle name="_PercentSpace_Jazztel model 15-exhibits-Friso2_Orange-May01" xfId="1202"/>
    <cellStyle name="_PercentSpace_Jazztel model 15-exhibits-Friso2_Telefonica Moviles" xfId="1203"/>
    <cellStyle name="_PercentSpace_Jazztel model 15-exhibits_3G Models" xfId="1204"/>
    <cellStyle name="_PercentSpace_Jazztel model 15-exhibits_FT-6June2001" xfId="1205"/>
    <cellStyle name="_PercentSpace_Jazztel model 15-exhibits_Jazztel model 16DP3-Exhibits" xfId="1206"/>
    <cellStyle name="_PercentSpace_Jazztel model 15-exhibits_Jazztel model 16DP3-Exhibits_FT-6June2001" xfId="1207"/>
    <cellStyle name="_PercentSpace_Jazztel model 15-exhibits_Jazztel model 16DP3-Exhibits_FT-6June2001_Telefonica Moviles" xfId="1208"/>
    <cellStyle name="_PercentSpace_Jazztel model 15-exhibits_Jazztel model 16DP3-Exhibits_Orange-Mar01" xfId="1209"/>
    <cellStyle name="_PercentSpace_Jazztel model 15-exhibits_Jazztel model 16DP3-Exhibits_Orange-May01" xfId="1210"/>
    <cellStyle name="_PercentSpace_Jazztel model 15-exhibits_Jazztel model 16DP3-Exhibits_T_MOBIL2" xfId="1211"/>
    <cellStyle name="_PercentSpace_Jazztel model 15-exhibits_Jazztel model 16DP3-Exhibits_T_MOBIL2_FT-6June2001" xfId="1212"/>
    <cellStyle name="_PercentSpace_Jazztel model 15-exhibits_Jazztel model 16DP3-Exhibits_T_MOBIL2_FT-6June2001_1" xfId="1213"/>
    <cellStyle name="_PercentSpace_Jazztel model 15-exhibits_Jazztel model 16DP3-Exhibits_T_MOBIL2_FT-6June2001_1_Telefonica Moviles" xfId="1214"/>
    <cellStyle name="_PercentSpace_Jazztel model 15-exhibits_Jazztel model 16DP3-Exhibits_T_MOBIL2_Orange-May01" xfId="1215"/>
    <cellStyle name="_PercentSpace_Jazztel model 15-exhibits_Jazztel model 16DP3-Exhibits_T_MOBIL2_Telefonica Moviles" xfId="1216"/>
    <cellStyle name="_PercentSpace_Jazztel model 15-exhibits_Jazztel model 16DP3-Exhibits_Telefonica Moviles" xfId="1217"/>
    <cellStyle name="_PercentSpace_Jazztel model 15-exhibits_Jazztel model 16DP3-Exhibits_TelenorInitiation-11Jan01" xfId="1218"/>
    <cellStyle name="_PercentSpace_Jazztel model 15-exhibits_Jazztel model 16DP3-Exhibits_TelenorWIPFeb01" xfId="1219"/>
    <cellStyle name="_PercentSpace_Jazztel model 15-exhibits_Jazztel model 18DP-exhibits" xfId="1220"/>
    <cellStyle name="_PercentSpace_Jazztel model 15-exhibits_Jazztel model 18DP-exhibits_3G Models" xfId="1221"/>
    <cellStyle name="_PercentSpace_Jazztel model 15-exhibits_Orange-May01" xfId="1222"/>
    <cellStyle name="_PercentSpace_Jazztel model 15-exhibits_Telefonica Moviles" xfId="1223"/>
    <cellStyle name="_PercentSpace_Jazztel model 16DP2-Exhibits" xfId="1224"/>
    <cellStyle name="_PercentSpace_Jazztel model 16DP2-Exhibits_3G Models" xfId="1225"/>
    <cellStyle name="_PercentSpace_Jazztel model 16DP3-Exhibits" xfId="1226"/>
    <cellStyle name="_PercentSpace_Jazztel model 16DP3-Exhibits_3G Models" xfId="1227"/>
    <cellStyle name="_PercentSpace_Portugal Telecom" xfId="1228"/>
    <cellStyle name="_PercentSpace_Swisscom" xfId="1229"/>
    <cellStyle name="_PercentSpace_t-mobile Sep 2003" xfId="1230"/>
    <cellStyle name="_PercentSpace_TDC" xfId="1231"/>
    <cellStyle name="_PercentSpace_Tele Danmark" xfId="1232"/>
    <cellStyle name="_PercentSpace_Tele Danmark_Nordic Report" xfId="1233"/>
    <cellStyle name="_PercentSpace_telefonica" xfId="1234"/>
    <cellStyle name="_PercentSpace_TeliaSonera JMR" xfId="1235"/>
    <cellStyle name="_PercentSpace_TEM.MC-Data" xfId="1236"/>
    <cellStyle name="_ref" xfId="1237"/>
    <cellStyle name="_Ref Orange MEP 05-101" xfId="1238"/>
    <cellStyle name="_RoW Financials" xfId="1239"/>
    <cellStyle name="_Sita 2003" xfId="1240"/>
    <cellStyle name="_SubHeading" xfId="1241"/>
    <cellStyle name="_SubHeading_bls roic" xfId="1242"/>
    <cellStyle name="_SubHeading_Broadband Comps" xfId="1243"/>
    <cellStyle name="_SubHeading_Q" xfId="1244"/>
    <cellStyle name="_SubHeading_q - new guidance" xfId="1245"/>
    <cellStyle name="_SubHeading_q - valuation" xfId="1246"/>
    <cellStyle name="_Synthèse Budget Musique _1405" xfId="1247"/>
    <cellStyle name="_Synthèse Budget Musique _1405_041207 - Headcounts (41)" xfId="1248"/>
    <cellStyle name="_Synthèse Budget Musique _1405_041207 - Headcounts (41)_10 - BB churn" xfId="1249"/>
    <cellStyle name="_Synthèse Budget Musique _1405_041207 - Headcounts (41)_Feuil1" xfId="1250"/>
    <cellStyle name="_Synthèse Budget Musique _1405_31 - Headcount" xfId="1251"/>
    <cellStyle name="_Synthèse Budget Musique _1405_31 - Headcount_10 - BB churn" xfId="1252"/>
    <cellStyle name="_Synthèse Budget Musique _1405_31 - Headcount_Feuil1" xfId="1253"/>
    <cellStyle name="_Synthèse Budget Musique _1405_Sheet1" xfId="1254"/>
    <cellStyle name="_Table" xfId="1255"/>
    <cellStyle name="_Table_bls roic" xfId="1256"/>
    <cellStyle name="_Table_Broadband Comps" xfId="1257"/>
    <cellStyle name="_Table_Q" xfId="1258"/>
    <cellStyle name="_Table_q - new guidance" xfId="1259"/>
    <cellStyle name="_Table_q - valuation" xfId="1260"/>
    <cellStyle name="_TableHead" xfId="1261"/>
    <cellStyle name="_TableHead_bls roic" xfId="1262"/>
    <cellStyle name="_TableHead_Broadband Comps" xfId="1263"/>
    <cellStyle name="_TableHead_Q" xfId="1264"/>
    <cellStyle name="_TableHead_q - new guidance" xfId="1265"/>
    <cellStyle name="_TableHead_q - valuation" xfId="1266"/>
    <cellStyle name="_TableRowBorder" xfId="1267"/>
    <cellStyle name="_TableRowHead" xfId="1268"/>
    <cellStyle name="_TableRowHead_bls roic" xfId="1269"/>
    <cellStyle name="_TableRowHead_Broadband Comps" xfId="1270"/>
    <cellStyle name="_TableRowHead_Q" xfId="1271"/>
    <cellStyle name="_TableRowHead_q - new guidance" xfId="1272"/>
    <cellStyle name="_TableRowHead_q - valuation" xfId="1273"/>
    <cellStyle name="_TableSuperHead" xfId="1274"/>
    <cellStyle name="_TableSuperHead_bls roic" xfId="1275"/>
    <cellStyle name="_TableSuperHead_Broadband Comps" xfId="1276"/>
    <cellStyle name="_TableSuperHead_Q" xfId="1277"/>
    <cellStyle name="_TableSuperHead_q - new guidance" xfId="1278"/>
    <cellStyle name="_TableSuperHead_q - valuation" xfId="1279"/>
    <cellStyle name="_Template source B2006_ORO before BR" xfId="1280"/>
    <cellStyle name="_~8289083" xfId="1281"/>
    <cellStyle name="aaa" xfId="1282"/>
    <cellStyle name="Accent1" xfId="1283"/>
    <cellStyle name="Accent2" xfId="1284"/>
    <cellStyle name="Accent3" xfId="1285"/>
    <cellStyle name="Accent4" xfId="1286"/>
    <cellStyle name="Accent5" xfId="1287"/>
    <cellStyle name="Accent6" xfId="1288"/>
    <cellStyle name="Acquisition" xfId="1289"/>
    <cellStyle name="active" xfId="1290"/>
    <cellStyle name="Actual" xfId="1291"/>
    <cellStyle name="Actual Date" xfId="1292"/>
    <cellStyle name="AFE" xfId="1293"/>
    <cellStyle name="Année" xfId="1294"/>
    <cellStyle name="Année (e)" xfId="1295"/>
    <cellStyle name="Arial 10" xfId="1296"/>
    <cellStyle name="Arial 12" xfId="1297"/>
    <cellStyle name="ARIAL NARROW" xfId="1298"/>
    <cellStyle name="As_Reported" xfId="1299"/>
    <cellStyle name="Assumptions" xfId="1300"/>
    <cellStyle name="Auto" xfId="1301"/>
    <cellStyle name="Avertissement" xfId="1302"/>
    <cellStyle name="axlcolour" xfId="1303"/>
    <cellStyle name="BackGround" xfId="1304"/>
    <cellStyle name="Bad 1" xfId="1305"/>
    <cellStyle name="BalanceSheet" xfId="1306"/>
    <cellStyle name="billion" xfId="1307"/>
    <cellStyle name="BlackStrike" xfId="1308"/>
    <cellStyle name="BlackText" xfId="1309"/>
    <cellStyle name="BlackTitle" xfId="1310"/>
    <cellStyle name="Blank" xfId="1311"/>
    <cellStyle name="block" xfId="1312"/>
    <cellStyle name="Blue" xfId="1313"/>
    <cellStyle name="Blue heading" xfId="1314"/>
    <cellStyle name="blue_Enterprise" xfId="1315"/>
    <cellStyle name="Body" xfId="1316"/>
    <cellStyle name="Body1" xfId="1317"/>
    <cellStyle name="Body2" xfId="1318"/>
    <cellStyle name="Body3" xfId="1319"/>
    <cellStyle name="Body4" xfId="1320"/>
    <cellStyle name="Bold" xfId="1321"/>
    <cellStyle name="Bold/Border" xfId="1322"/>
    <cellStyle name="BoldText" xfId="1323"/>
    <cellStyle name="Border" xfId="1324"/>
    <cellStyle name="Border Heavy" xfId="1325"/>
    <cellStyle name="Border Thin" xfId="1326"/>
    <cellStyle name="Border Years" xfId="1327"/>
    <cellStyle name="Breadcrumb" xfId="1328"/>
    <cellStyle name="British Pound" xfId="1329"/>
    <cellStyle name="Bullet" xfId="1330"/>
    <cellStyle name="C\AO_Fcst95.xls" xfId="1331"/>
    <cellStyle name="Cadre" xfId="1332"/>
    <cellStyle name="Calc Currency (0)" xfId="1333"/>
    <cellStyle name="Calc Currency (2)" xfId="1334"/>
    <cellStyle name="Calc Percent (0)" xfId="1335"/>
    <cellStyle name="Calc Percent (1)" xfId="1336"/>
    <cellStyle name="Calc Percent (2)" xfId="1337"/>
    <cellStyle name="Calc Units (0)" xfId="1338"/>
    <cellStyle name="Calc Units (1)" xfId="1339"/>
    <cellStyle name="Calc Units (2)" xfId="1340"/>
    <cellStyle name="Calcul" xfId="1341"/>
    <cellStyle name="Calculation" xfId="1342"/>
    <cellStyle name="Case" xfId="1343"/>
    <cellStyle name="Cash Flow Statement" xfId="1344"/>
    <cellStyle name="CashFlow" xfId="1345"/>
    <cellStyle name="CATV Total" xfId="1346"/>
    <cellStyle name="Cellule liée" xfId="1347"/>
    <cellStyle name="Change" xfId="1348"/>
    <cellStyle name="Changeable" xfId="1349"/>
    <cellStyle name="Check Cell" xfId="1350"/>
    <cellStyle name="co_name" xfId="1351"/>
    <cellStyle name="ColHeading" xfId="1352"/>
    <cellStyle name="Column Headings" xfId="1353"/>
    <cellStyle name="Coma1" xfId="1354"/>
    <cellStyle name="Comma 0" xfId="1355"/>
    <cellStyle name="Comma 0*" xfId="1356"/>
    <cellStyle name="Comma 0_01 Synthèse DM pour modèle" xfId="1357"/>
    <cellStyle name="Comma 2" xfId="1358"/>
    <cellStyle name="Comma [00]" xfId="1359"/>
    <cellStyle name="Comma [1]" xfId="1360"/>
    <cellStyle name="Comma [2]" xfId="1361"/>
    <cellStyle name="Comma [3]" xfId="1362"/>
    <cellStyle name="Comma, 1 dec" xfId="1363"/>
    <cellStyle name="Comma, 1dec" xfId="1364"/>
    <cellStyle name="Comma0" xfId="1365"/>
    <cellStyle name="commadash" xfId="1366"/>
    <cellStyle name="Commentaire" xfId="1367"/>
    <cellStyle name="Comments" xfId="1368"/>
    <cellStyle name="Company" xfId="1369"/>
    <cellStyle name="Company Name" xfId="1370"/>
    <cellStyle name="Control Check" xfId="1371"/>
    <cellStyle name="Copied" xfId="1372"/>
    <cellStyle name="Cover Date" xfId="1373"/>
    <cellStyle name="Cover Subtitle" xfId="1374"/>
    <cellStyle name="Cover Title" xfId="1375"/>
    <cellStyle name="CurRatio" xfId="1376"/>
    <cellStyle name="Currency (0.00)" xfId="1377"/>
    <cellStyle name="Currency 0" xfId="1378"/>
    <cellStyle name="Currency 2" xfId="1379"/>
    <cellStyle name="Currency [00]" xfId="1380"/>
    <cellStyle name="Currency [1]" xfId="1381"/>
    <cellStyle name="Currency [2]" xfId="1382"/>
    <cellStyle name="Currency [3]" xfId="1383"/>
    <cellStyle name="Currency0" xfId="1384"/>
    <cellStyle name="Currsmall" xfId="1385"/>
    <cellStyle name="Cyan_Leafe" xfId="1386"/>
    <cellStyle name="Dash" xfId="1387"/>
    <cellStyle name="Data Link" xfId="1388"/>
    <cellStyle name="Data_Calculation" xfId="1389"/>
    <cellStyle name="Date" xfId="1390"/>
    <cellStyle name="Date [d-mmm-yy]" xfId="1391"/>
    <cellStyle name="Date [mm-d-yy]" xfId="1392"/>
    <cellStyle name="Date [mm-d-yyyy]" xfId="1393"/>
    <cellStyle name="Date [mmm-d-yyyy]" xfId="1394"/>
    <cellStyle name="Date [mmm-yy]" xfId="1395"/>
    <cellStyle name="Date [mmm-yyyy]" xfId="1396"/>
    <cellStyle name="Date Aligned" xfId="1397"/>
    <cellStyle name="Date Day" xfId="1398"/>
    <cellStyle name="Date Short" xfId="1399"/>
    <cellStyle name="Date Year" xfId="1400"/>
    <cellStyle name="Date2" xfId="1401"/>
    <cellStyle name="Date_01 - Home" xfId="1402"/>
    <cellStyle name="DateInput" xfId="1403"/>
    <cellStyle name="dateline" xfId="1404"/>
    <cellStyle name="Dates" xfId="1405"/>
    <cellStyle name="DateYear" xfId="1406"/>
    <cellStyle name="Datum" xfId="1407"/>
    <cellStyle name="decim" xfId="1408"/>
    <cellStyle name="Decimal" xfId="1409"/>
    <cellStyle name="Devise" xfId="1410"/>
    <cellStyle name="Dezimal [0]_Formular (2)" xfId="1411"/>
    <cellStyle name="Dezimal__Vorlage für Präsentation" xfId="1412"/>
    <cellStyle name="Dia" xfId="1413"/>
    <cellStyle name="Diagnostic" xfId="1414"/>
    <cellStyle name="Diseño" xfId="1415"/>
    <cellStyle name="dolar" xfId="1416"/>
    <cellStyle name="Dollar" xfId="1417"/>
    <cellStyle name="Dollar (Canadian)" xfId="1418"/>
    <cellStyle name="Dollar Whole" xfId="1419"/>
    <cellStyle name="Dollar_BLS_e0126051442" xfId="1420"/>
    <cellStyle name="dollars" xfId="1421"/>
    <cellStyle name="DollarWhole" xfId="1422"/>
    <cellStyle name="Dotted Line" xfId="1423"/>
    <cellStyle name="Double Accounting" xfId="1424"/>
    <cellStyle name="Download" xfId="1425"/>
    <cellStyle name="Driver" xfId="1426"/>
    <cellStyle name="Driver Lable" xfId="1427"/>
    <cellStyle name="Déprotégée" xfId="1428"/>
    <cellStyle name="En-tête 1" xfId="1429"/>
    <cellStyle name="En-tête 2" xfId="1430"/>
    <cellStyle name="Encabez1" xfId="1431"/>
    <cellStyle name="Encabez2" xfId="1432"/>
    <cellStyle name="ent" xfId="1433"/>
    <cellStyle name="Enter Currency (0)" xfId="1434"/>
    <cellStyle name="Enter Currency (2)" xfId="1435"/>
    <cellStyle name="Enter Units (0)" xfId="1436"/>
    <cellStyle name="Enter Units (1)" xfId="1437"/>
    <cellStyle name="Enter Units (2)" xfId="1438"/>
    <cellStyle name="Entered" xfId="1439"/>
    <cellStyle name="Entités" xfId="1440"/>
    <cellStyle name="entrada" xfId="1441"/>
    <cellStyle name="Entry" xfId="1442"/>
    <cellStyle name="Entrée" xfId="1443"/>
    <cellStyle name="EPS" xfId="1444"/>
    <cellStyle name="EPSActual" xfId="1445"/>
    <cellStyle name="EPSEstimate" xfId="1446"/>
    <cellStyle name="erl" xfId="1447"/>
    <cellStyle name="Erlang" xfId="1448"/>
    <cellStyle name="Erlang#" xfId="1449"/>
    <cellStyle name="Erlang_041207 - Headcounts (41)" xfId="1450"/>
    <cellStyle name="ERX_2GE" xfId="1451"/>
    <cellStyle name="Est - $" xfId="1452"/>
    <cellStyle name="Est - %" xfId="1453"/>
    <cellStyle name="Est 0,000.0" xfId="1454"/>
    <cellStyle name="EU Currency" xfId="1455"/>
    <cellStyle name="Euro" xfId="1456"/>
    <cellStyle name="Euro billion" xfId="1457"/>
    <cellStyle name="Euro million" xfId="1458"/>
    <cellStyle name="Euro thousand" xfId="1459"/>
    <cellStyle name="Euro_B 07" xfId="1460"/>
    <cellStyle name="Explanatory Text" xfId="1461"/>
    <cellStyle name="EY House" xfId="1462"/>
    <cellStyle name="fact_Feuil1 (8)" xfId="1463"/>
    <cellStyle name="FF_EURO" xfId="1464"/>
    <cellStyle name="Fijo" xfId="1465"/>
    <cellStyle name="Financier0" xfId="1466"/>
    <cellStyle name="Financiero" xfId="1467"/>
    <cellStyle name="Fixed" xfId="1468"/>
    <cellStyle name="Fixed (1)" xfId="1469"/>
    <cellStyle name="Fixed [0]" xfId="1470"/>
    <cellStyle name="Fixed_ADTNEARN" xfId="1471"/>
    <cellStyle name="Fixlong" xfId="1472"/>
    <cellStyle name="fo]&#10;&#10;UserName=Murat Zelef&#10;&#10;UserCompany=Bumerang&#10;&#10;&#10;&#10;[File Paths]&#10;&#10;WorkingDirectory=C:\EQUIS\DLWIN&#10;&#10;DownLoader=C" xfId="1473"/>
    <cellStyle name="fo]&#13;&#10;UserName=Murat Zelef&#13;&#10;UserCompany=Bumerang&#13;&#10;&#13;&#10;[File Paths]&#13;&#10;WorkingDirectory=C:\EQUIS\DLWIN&#13;&#10;DownLoader=C" xfId="1474"/>
    <cellStyle name="Font" xfId="1475"/>
    <cellStyle name="Footer SBILogo1" xfId="1476"/>
    <cellStyle name="Footer SBILogo2" xfId="1477"/>
    <cellStyle name="Footnote 1" xfId="1478"/>
    <cellStyle name="Footnote Reference" xfId="1479"/>
    <cellStyle name="Footnote_HDI - Template BR 2005-01" xfId="1480"/>
    <cellStyle name="ForecastData" xfId="1481"/>
    <cellStyle name="FormattingSheetDelimitor" xfId="1482"/>
    <cellStyle name="Formula" xfId="1483"/>
    <cellStyle name="Fred" xfId="1484"/>
    <cellStyle name="from Input Sheet" xfId="1485"/>
    <cellStyle name="From Project Models" xfId="1486"/>
    <cellStyle name="front page small" xfId="1487"/>
    <cellStyle name="Följde hyperlänken" xfId="1488"/>
    <cellStyle name="GBP" xfId="1489"/>
    <cellStyle name="GBP billion" xfId="1490"/>
    <cellStyle name="GBP million" xfId="1491"/>
    <cellStyle name="GBP thousand" xfId="1492"/>
    <cellStyle name="General" xfId="1493"/>
    <cellStyle name="Good 1" xfId="1494"/>
    <cellStyle name="Grey" xfId="1495"/>
    <cellStyle name="Growth" xfId="1496"/>
    <cellStyle name="GrowthLarge" xfId="1497"/>
    <cellStyle name="GrowthRate" xfId="1498"/>
    <cellStyle name="GrowthSeq" xfId="1499"/>
    <cellStyle name="GrowthSmall" xfId="1500"/>
    <cellStyle name="H 2" xfId="1501"/>
    <cellStyle name="haeding 2" xfId="1502"/>
    <cellStyle name="Hard" xfId="1503"/>
    <cellStyle name="hard no." xfId="1504"/>
    <cellStyle name="Hard Percent" xfId="1505"/>
    <cellStyle name="head2" xfId="1506"/>
    <cellStyle name="Header" xfId="1507"/>
    <cellStyle name="Header Draft Stamp" xfId="1508"/>
    <cellStyle name="Header1" xfId="1509"/>
    <cellStyle name="Header2" xfId="1510"/>
    <cellStyle name="header3" xfId="1511"/>
    <cellStyle name="Header4" xfId="1512"/>
    <cellStyle name="Header_Back up forecast 02" xfId="1513"/>
    <cellStyle name="heading 1 1" xfId="1514"/>
    <cellStyle name="Heading 1 Above" xfId="1515"/>
    <cellStyle name="Heading 1+" xfId="1516"/>
    <cellStyle name="Heading 1_RoW Financials" xfId="1517"/>
    <cellStyle name="heading 2 1" xfId="1518"/>
    <cellStyle name="Heading 2 Below" xfId="1519"/>
    <cellStyle name="Heading 2+" xfId="1520"/>
    <cellStyle name="Heading 2_HDI - Template BR 2005-01" xfId="1521"/>
    <cellStyle name="Heading 3" xfId="1522"/>
    <cellStyle name="Heading 3+" xfId="1523"/>
    <cellStyle name="Heading 4" xfId="1524"/>
    <cellStyle name="Heading 5" xfId="1525"/>
    <cellStyle name="Heading 6" xfId="1526"/>
    <cellStyle name="Heading1" xfId="1527"/>
    <cellStyle name="Heading2" xfId="1528"/>
    <cellStyle name="Heading_Doc 5 NSFPReviewTemp for PPT Empty" xfId="1529"/>
    <cellStyle name="Highlight" xfId="1530"/>
    <cellStyle name="Hist inmatning" xfId="1531"/>
    <cellStyle name="HistoricData" xfId="1532"/>
    <cellStyle name="Hyperlänk" xfId="1533"/>
    <cellStyle name="IncomeStatement" xfId="1534"/>
    <cellStyle name="input" xfId="1535"/>
    <cellStyle name="Input [yellow]" xfId="1536"/>
    <cellStyle name="Input Currency" xfId="1537"/>
    <cellStyle name="Input Date" xfId="1538"/>
    <cellStyle name="Input Fixed [0]" xfId="1539"/>
    <cellStyle name="Input Normal" xfId="1540"/>
    <cellStyle name="input percent" xfId="1541"/>
    <cellStyle name="Input Percent [2]" xfId="1542"/>
    <cellStyle name="Input Percent_Book1" xfId="1543"/>
    <cellStyle name="Input Titles" xfId="1544"/>
    <cellStyle name="input value" xfId="1545"/>
    <cellStyle name="Input%" xfId="1546"/>
    <cellStyle name="Input0dec" xfId="1547"/>
    <cellStyle name="Input1" xfId="1548"/>
    <cellStyle name="Input2" xfId="1549"/>
    <cellStyle name="Input2dec" xfId="1550"/>
    <cellStyle name="Input_041207 - Headcounts (41)" xfId="1551"/>
    <cellStyle name="InputCurrency" xfId="1552"/>
    <cellStyle name="InputNormal" xfId="1553"/>
    <cellStyle name="Inputs" xfId="1554"/>
    <cellStyle name="Inputs2" xfId="1555"/>
    <cellStyle name="Insatisfaisant" xfId="1556"/>
  </cellStyles>
  <dxfs count="1">
    <dxf>
      <fill>
        <patternFill patternType="solid">
          <fgColor rgb="FFE4CC85"/>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7D7D7"/>
      <rgbColor rgb="00800000"/>
      <rgbColor rgb="00008000"/>
      <rgbColor rgb="00000080"/>
      <rgbColor rgb="00A6BED1"/>
      <rgbColor rgb="00800080"/>
      <rgbColor rgb="00008080"/>
      <rgbColor rgb="00BFBFBF"/>
      <rgbColor rgb="00808080"/>
      <rgbColor rgb="00A8ADB0"/>
      <rgbColor rgb="00DFDFDF"/>
      <rgbColor rgb="00FFFFEF"/>
      <rgbColor rgb="00CCFFFF"/>
      <rgbColor rgb="00660066"/>
      <rgbColor rgb="00BFA166"/>
      <rgbColor rgb="00EFEFEF"/>
      <rgbColor rgb="00CCCCFF"/>
      <rgbColor rgb="00000080"/>
      <rgbColor rgb="00FF00FF"/>
      <rgbColor rgb="00E4CC85"/>
      <rgbColor rgb="00DDDDDD"/>
      <rgbColor rgb="00800080"/>
      <rgbColor rgb="00800000"/>
      <rgbColor rgb="00E6E6FF"/>
      <rgbColor rgb="000000FF"/>
      <rgbColor rgb="0000CCFF"/>
      <rgbColor rgb="00BFFFFF"/>
      <rgbColor rgb="00CCFFCC"/>
      <rgbColor rgb="00FFFF99"/>
      <rgbColor rgb="0099CCFF"/>
      <rgbColor rgb="00FF99CC"/>
      <rgbColor rgb="00CC99FF"/>
      <rgbColor rgb="00FFCC99"/>
      <rgbColor rgb="00BFBFFF"/>
      <rgbColor rgb="0033CCCC"/>
      <rgbColor rgb="0099CC00"/>
      <rgbColor rgb="00FFCC00"/>
      <rgbColor rgb="00FF9900"/>
      <rgbColor rgb="00FF6600"/>
      <rgbColor rgb="00698EA8"/>
      <rgbColor rgb="00969696"/>
      <rgbColor rgb="00003366"/>
      <rgbColor rgb="00339966"/>
      <rgbColor rgb="00003300"/>
      <rgbColor rgb="00333300"/>
      <rgbColor rgb="00993300"/>
      <rgbColor rgb="00E0E0E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2</xdr:row>
      <xdr:rowOff>9525</xdr:rowOff>
    </xdr:from>
    <xdr:to>
      <xdr:col>3</xdr:col>
      <xdr:colOff>28575</xdr:colOff>
      <xdr:row>7</xdr:row>
      <xdr:rowOff>76200</xdr:rowOff>
    </xdr:to>
    <xdr:pic>
      <xdr:nvPicPr>
        <xdr:cNvPr id="1" name="Picture 1"/>
        <xdr:cNvPicPr preferRelativeResize="1">
          <a:picLocks noChangeAspect="1"/>
        </xdr:cNvPicPr>
      </xdr:nvPicPr>
      <xdr:blipFill>
        <a:blip r:embed="rId1"/>
        <a:stretch>
          <a:fillRect/>
        </a:stretch>
      </xdr:blipFill>
      <xdr:spPr>
        <a:xfrm>
          <a:off x="1409700" y="381000"/>
          <a:ext cx="904875" cy="1028700"/>
        </a:xfrm>
        <a:prstGeom prst="rect">
          <a:avLst/>
        </a:prstGeom>
        <a:blipFill>
          <a:blip r:embed=""/>
          <a:srcRect/>
          <a:stretch>
            <a:fillRect/>
          </a:stretch>
        </a:blipFill>
        <a:ln w="9525" cmpd="sng">
          <a:noFill/>
        </a:ln>
      </xdr:spPr>
    </xdr:pic>
    <xdr:clientData/>
  </xdr:twoCellAnchor>
  <xdr:twoCellAnchor>
    <xdr:from>
      <xdr:col>4</xdr:col>
      <xdr:colOff>209550</xdr:colOff>
      <xdr:row>2</xdr:row>
      <xdr:rowOff>133350</xdr:rowOff>
    </xdr:from>
    <xdr:to>
      <xdr:col>7</xdr:col>
      <xdr:colOff>647700</xdr:colOff>
      <xdr:row>7</xdr:row>
      <xdr:rowOff>57150</xdr:rowOff>
    </xdr:to>
    <xdr:sp fLocksText="0">
      <xdr:nvSpPr>
        <xdr:cNvPr id="2" name="Text 2"/>
        <xdr:cNvSpPr txBox="1">
          <a:spLocks noChangeArrowheads="1"/>
        </xdr:cNvSpPr>
      </xdr:nvSpPr>
      <xdr:spPr>
        <a:xfrm>
          <a:off x="5524500" y="504825"/>
          <a:ext cx="6086475" cy="885825"/>
        </a:xfrm>
        <a:prstGeom prst="rect">
          <a:avLst/>
        </a:prstGeom>
        <a:noFill/>
        <a:ln w="9525" cmpd="sng">
          <a:noFill/>
        </a:ln>
      </xdr:spPr>
      <xdr:txBody>
        <a:bodyPr vertOverflow="clip" wrap="square" lIns="20160" tIns="20160" rIns="20160" bIns="20160"/>
        <a:p>
          <a:pPr algn="l">
            <a:defRPr/>
          </a:pPr>
          <a:r>
            <a:rPr lang="en-US" cap="none" sz="2400" b="1" i="0" u="none" baseline="0">
              <a:solidFill>
                <a:srgbClr val="FF6600"/>
              </a:solidFill>
              <a:latin typeface="Arial"/>
              <a:ea typeface="Arial"/>
              <a:cs typeface="Arial"/>
            </a:rPr>
            <a:t>France Telecom - Orange 
investors data book</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0</xdr:rowOff>
    </xdr:from>
    <xdr:to>
      <xdr:col>8</xdr:col>
      <xdr:colOff>57150</xdr:colOff>
      <xdr:row>3</xdr:row>
      <xdr:rowOff>57150</xdr:rowOff>
    </xdr:to>
    <xdr:sp fLocksText="0">
      <xdr:nvSpPr>
        <xdr:cNvPr id="1" name="Text 1"/>
        <xdr:cNvSpPr txBox="1">
          <a:spLocks noChangeArrowheads="1"/>
        </xdr:cNvSpPr>
      </xdr:nvSpPr>
      <xdr:spPr>
        <a:xfrm>
          <a:off x="742950" y="161925"/>
          <a:ext cx="4657725" cy="381000"/>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FRANCE  -   operational KPIs</a:t>
          </a:r>
        </a:p>
      </xdr:txBody>
    </xdr:sp>
    <xdr:clientData/>
  </xdr:twoCellAnchor>
  <xdr:twoCellAnchor>
    <xdr:from>
      <xdr:col>1</xdr:col>
      <xdr:colOff>0</xdr:colOff>
      <xdr:row>0</xdr:row>
      <xdr:rowOff>38100</xdr:rowOff>
    </xdr:from>
    <xdr:to>
      <xdr:col>3</xdr:col>
      <xdr:colOff>161925</xdr:colOff>
      <xdr:row>3</xdr:row>
      <xdr:rowOff>95250</xdr:rowOff>
    </xdr:to>
    <xdr:pic>
      <xdr:nvPicPr>
        <xdr:cNvPr id="2" name="Picture 2"/>
        <xdr:cNvPicPr preferRelativeResize="1">
          <a:picLocks noChangeAspect="1"/>
        </xdr:cNvPicPr>
      </xdr:nvPicPr>
      <xdr:blipFill>
        <a:blip r:embed="rId1"/>
        <a:stretch>
          <a:fillRect/>
        </a:stretch>
      </xdr:blipFill>
      <xdr:spPr>
        <a:xfrm>
          <a:off x="190500" y="38100"/>
          <a:ext cx="542925" cy="54292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0</xdr:rowOff>
    </xdr:from>
    <xdr:to>
      <xdr:col>9</xdr:col>
      <xdr:colOff>85725</xdr:colOff>
      <xdr:row>3</xdr:row>
      <xdr:rowOff>28575</xdr:rowOff>
    </xdr:to>
    <xdr:sp fLocksText="0">
      <xdr:nvSpPr>
        <xdr:cNvPr id="1" name="Text 1"/>
        <xdr:cNvSpPr txBox="1">
          <a:spLocks noChangeArrowheads="1"/>
        </xdr:cNvSpPr>
      </xdr:nvSpPr>
      <xdr:spPr>
        <a:xfrm>
          <a:off x="733425" y="161925"/>
          <a:ext cx="4648200" cy="3524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SPAIN  -  financial KPIs</a:t>
          </a:r>
        </a:p>
      </xdr:txBody>
    </xdr:sp>
    <xdr:clientData/>
  </xdr:twoCellAnchor>
  <xdr:twoCellAnchor>
    <xdr:from>
      <xdr:col>1</xdr:col>
      <xdr:colOff>0</xdr:colOff>
      <xdr:row>0</xdr:row>
      <xdr:rowOff>38100</xdr:rowOff>
    </xdr:from>
    <xdr:to>
      <xdr:col>3</xdr:col>
      <xdr:colOff>161925</xdr:colOff>
      <xdr:row>3</xdr:row>
      <xdr:rowOff>95250</xdr:rowOff>
    </xdr:to>
    <xdr:pic>
      <xdr:nvPicPr>
        <xdr:cNvPr id="2" name="Picture 2"/>
        <xdr:cNvPicPr preferRelativeResize="1">
          <a:picLocks noChangeAspect="1"/>
        </xdr:cNvPicPr>
      </xdr:nvPicPr>
      <xdr:blipFill>
        <a:blip r:embed="rId1"/>
        <a:stretch>
          <a:fillRect/>
        </a:stretch>
      </xdr:blipFill>
      <xdr:spPr>
        <a:xfrm>
          <a:off x="190500" y="38100"/>
          <a:ext cx="542925" cy="542925"/>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0</xdr:rowOff>
    </xdr:from>
    <xdr:to>
      <xdr:col>9</xdr:col>
      <xdr:colOff>247650</xdr:colOff>
      <xdr:row>3</xdr:row>
      <xdr:rowOff>57150</xdr:rowOff>
    </xdr:to>
    <xdr:sp fLocksText="0">
      <xdr:nvSpPr>
        <xdr:cNvPr id="1" name="Text 39"/>
        <xdr:cNvSpPr txBox="1">
          <a:spLocks noChangeArrowheads="1"/>
        </xdr:cNvSpPr>
      </xdr:nvSpPr>
      <xdr:spPr>
        <a:xfrm>
          <a:off x="742950" y="161925"/>
          <a:ext cx="4648200" cy="381000"/>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SPAIN  -  Operational KPIs
UK Operational</a:t>
          </a:r>
        </a:p>
      </xdr:txBody>
    </xdr:sp>
    <xdr:clientData/>
  </xdr:twoCellAnchor>
  <xdr:twoCellAnchor>
    <xdr:from>
      <xdr:col>3</xdr:col>
      <xdr:colOff>171450</xdr:colOff>
      <xdr:row>1</xdr:row>
      <xdr:rowOff>0</xdr:rowOff>
    </xdr:from>
    <xdr:to>
      <xdr:col>9</xdr:col>
      <xdr:colOff>247650</xdr:colOff>
      <xdr:row>3</xdr:row>
      <xdr:rowOff>57150</xdr:rowOff>
    </xdr:to>
    <xdr:sp fLocksText="0">
      <xdr:nvSpPr>
        <xdr:cNvPr id="2" name="Text 41"/>
        <xdr:cNvSpPr txBox="1">
          <a:spLocks noChangeArrowheads="1"/>
        </xdr:cNvSpPr>
      </xdr:nvSpPr>
      <xdr:spPr>
        <a:xfrm>
          <a:off x="742950" y="161925"/>
          <a:ext cx="4648200" cy="381000"/>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SPAIN  -  Operational KPIs
UK Operational</a:t>
          </a:r>
        </a:p>
      </xdr:txBody>
    </xdr:sp>
    <xdr:clientData/>
  </xdr:twoCellAnchor>
  <xdr:twoCellAnchor>
    <xdr:from>
      <xdr:col>1</xdr:col>
      <xdr:colOff>0</xdr:colOff>
      <xdr:row>0</xdr:row>
      <xdr:rowOff>66675</xdr:rowOff>
    </xdr:from>
    <xdr:to>
      <xdr:col>3</xdr:col>
      <xdr:colOff>161925</xdr:colOff>
      <xdr:row>3</xdr:row>
      <xdr:rowOff>123825</xdr:rowOff>
    </xdr:to>
    <xdr:pic>
      <xdr:nvPicPr>
        <xdr:cNvPr id="3" name="Picture 44"/>
        <xdr:cNvPicPr preferRelativeResize="1">
          <a:picLocks noChangeAspect="1"/>
        </xdr:cNvPicPr>
      </xdr:nvPicPr>
      <xdr:blipFill>
        <a:blip r:embed="rId1"/>
        <a:stretch>
          <a:fillRect/>
        </a:stretch>
      </xdr:blipFill>
      <xdr:spPr>
        <a:xfrm>
          <a:off x="190500" y="66675"/>
          <a:ext cx="542925" cy="542925"/>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0</xdr:rowOff>
    </xdr:from>
    <xdr:to>
      <xdr:col>9</xdr:col>
      <xdr:colOff>85725</xdr:colOff>
      <xdr:row>3</xdr:row>
      <xdr:rowOff>28575</xdr:rowOff>
    </xdr:to>
    <xdr:sp fLocksText="0">
      <xdr:nvSpPr>
        <xdr:cNvPr id="1" name="Text 1"/>
        <xdr:cNvSpPr txBox="1">
          <a:spLocks noChangeArrowheads="1"/>
        </xdr:cNvSpPr>
      </xdr:nvSpPr>
      <xdr:spPr>
        <a:xfrm>
          <a:off x="733425" y="161925"/>
          <a:ext cx="4648200" cy="3524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POLAND  -  financial KPIs</a:t>
          </a:r>
        </a:p>
      </xdr:txBody>
    </xdr:sp>
    <xdr:clientData/>
  </xdr:twoCellAnchor>
  <xdr:twoCellAnchor>
    <xdr:from>
      <xdr:col>1</xdr:col>
      <xdr:colOff>0</xdr:colOff>
      <xdr:row>0</xdr:row>
      <xdr:rowOff>38100</xdr:rowOff>
    </xdr:from>
    <xdr:to>
      <xdr:col>3</xdr:col>
      <xdr:colOff>161925</xdr:colOff>
      <xdr:row>3</xdr:row>
      <xdr:rowOff>95250</xdr:rowOff>
    </xdr:to>
    <xdr:pic>
      <xdr:nvPicPr>
        <xdr:cNvPr id="2" name="Picture 2"/>
        <xdr:cNvPicPr preferRelativeResize="1">
          <a:picLocks noChangeAspect="1"/>
        </xdr:cNvPicPr>
      </xdr:nvPicPr>
      <xdr:blipFill>
        <a:blip r:embed="rId1"/>
        <a:stretch>
          <a:fillRect/>
        </a:stretch>
      </xdr:blipFill>
      <xdr:spPr>
        <a:xfrm>
          <a:off x="190500" y="38100"/>
          <a:ext cx="542925" cy="542925"/>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0</xdr:rowOff>
    </xdr:from>
    <xdr:to>
      <xdr:col>9</xdr:col>
      <xdr:colOff>247650</xdr:colOff>
      <xdr:row>3</xdr:row>
      <xdr:rowOff>57150</xdr:rowOff>
    </xdr:to>
    <xdr:sp fLocksText="0">
      <xdr:nvSpPr>
        <xdr:cNvPr id="1" name="Text 1"/>
        <xdr:cNvSpPr txBox="1">
          <a:spLocks noChangeArrowheads="1"/>
        </xdr:cNvSpPr>
      </xdr:nvSpPr>
      <xdr:spPr>
        <a:xfrm>
          <a:off x="742950" y="161925"/>
          <a:ext cx="4648200" cy="381000"/>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POLAND  -  operational KPIs</a:t>
          </a:r>
        </a:p>
      </xdr:txBody>
    </xdr:sp>
    <xdr:clientData/>
  </xdr:twoCellAnchor>
  <xdr:twoCellAnchor>
    <xdr:from>
      <xdr:col>1</xdr:col>
      <xdr:colOff>0</xdr:colOff>
      <xdr:row>0</xdr:row>
      <xdr:rowOff>38100</xdr:rowOff>
    </xdr:from>
    <xdr:to>
      <xdr:col>3</xdr:col>
      <xdr:colOff>161925</xdr:colOff>
      <xdr:row>3</xdr:row>
      <xdr:rowOff>95250</xdr:rowOff>
    </xdr:to>
    <xdr:pic>
      <xdr:nvPicPr>
        <xdr:cNvPr id="2" name="Picture 2"/>
        <xdr:cNvPicPr preferRelativeResize="1">
          <a:picLocks noChangeAspect="1"/>
        </xdr:cNvPicPr>
      </xdr:nvPicPr>
      <xdr:blipFill>
        <a:blip r:embed="rId1"/>
        <a:stretch>
          <a:fillRect/>
        </a:stretch>
      </xdr:blipFill>
      <xdr:spPr>
        <a:xfrm>
          <a:off x="190500" y="38100"/>
          <a:ext cx="542925" cy="542925"/>
        </a:xfrm>
        <a:prstGeom prst="rect">
          <a:avLst/>
        </a:prstGeom>
        <a:blipFill>
          <a:blip r:embed=""/>
          <a:srcRect/>
          <a:stretch>
            <a:fillRect/>
          </a:stretch>
        </a:blip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0</xdr:rowOff>
    </xdr:from>
    <xdr:to>
      <xdr:col>9</xdr:col>
      <xdr:colOff>85725</xdr:colOff>
      <xdr:row>3</xdr:row>
      <xdr:rowOff>28575</xdr:rowOff>
    </xdr:to>
    <xdr:sp fLocksText="0">
      <xdr:nvSpPr>
        <xdr:cNvPr id="1" name="Text 1"/>
        <xdr:cNvSpPr txBox="1">
          <a:spLocks noChangeArrowheads="1"/>
        </xdr:cNvSpPr>
      </xdr:nvSpPr>
      <xdr:spPr>
        <a:xfrm>
          <a:off x="733425" y="161925"/>
          <a:ext cx="4648200" cy="3524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REST of the WORLD   -   financial KPIs</a:t>
          </a:r>
        </a:p>
      </xdr:txBody>
    </xdr:sp>
    <xdr:clientData/>
  </xdr:twoCellAnchor>
  <xdr:twoCellAnchor>
    <xdr:from>
      <xdr:col>1</xdr:col>
      <xdr:colOff>0</xdr:colOff>
      <xdr:row>0</xdr:row>
      <xdr:rowOff>38100</xdr:rowOff>
    </xdr:from>
    <xdr:to>
      <xdr:col>3</xdr:col>
      <xdr:colOff>161925</xdr:colOff>
      <xdr:row>3</xdr:row>
      <xdr:rowOff>95250</xdr:rowOff>
    </xdr:to>
    <xdr:pic>
      <xdr:nvPicPr>
        <xdr:cNvPr id="2" name="Picture 2"/>
        <xdr:cNvPicPr preferRelativeResize="1">
          <a:picLocks noChangeAspect="1"/>
        </xdr:cNvPicPr>
      </xdr:nvPicPr>
      <xdr:blipFill>
        <a:blip r:embed="rId1"/>
        <a:stretch>
          <a:fillRect/>
        </a:stretch>
      </xdr:blipFill>
      <xdr:spPr>
        <a:xfrm>
          <a:off x="190500" y="38100"/>
          <a:ext cx="542925" cy="542925"/>
        </a:xfrm>
        <a:prstGeom prst="rect">
          <a:avLst/>
        </a:prstGeom>
        <a:blipFill>
          <a:blip r:embed=""/>
          <a:srcRect/>
          <a:stretch>
            <a:fillRect/>
          </a:stretch>
        </a:blip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0</xdr:rowOff>
    </xdr:from>
    <xdr:to>
      <xdr:col>9</xdr:col>
      <xdr:colOff>238125</xdr:colOff>
      <xdr:row>3</xdr:row>
      <xdr:rowOff>57150</xdr:rowOff>
    </xdr:to>
    <xdr:sp fLocksText="0">
      <xdr:nvSpPr>
        <xdr:cNvPr id="1" name="Text 1"/>
        <xdr:cNvSpPr txBox="1">
          <a:spLocks noChangeArrowheads="1"/>
        </xdr:cNvSpPr>
      </xdr:nvSpPr>
      <xdr:spPr>
        <a:xfrm>
          <a:off x="742950" y="161925"/>
          <a:ext cx="4638675" cy="381000"/>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REST of the WORLD  -  operational KPIs</a:t>
          </a:r>
        </a:p>
      </xdr:txBody>
    </xdr:sp>
    <xdr:clientData/>
  </xdr:twoCellAnchor>
  <xdr:twoCellAnchor>
    <xdr:from>
      <xdr:col>1</xdr:col>
      <xdr:colOff>0</xdr:colOff>
      <xdr:row>0</xdr:row>
      <xdr:rowOff>38100</xdr:rowOff>
    </xdr:from>
    <xdr:to>
      <xdr:col>3</xdr:col>
      <xdr:colOff>161925</xdr:colOff>
      <xdr:row>3</xdr:row>
      <xdr:rowOff>95250</xdr:rowOff>
    </xdr:to>
    <xdr:pic>
      <xdr:nvPicPr>
        <xdr:cNvPr id="2" name="Picture 2"/>
        <xdr:cNvPicPr preferRelativeResize="1">
          <a:picLocks noChangeAspect="1"/>
        </xdr:cNvPicPr>
      </xdr:nvPicPr>
      <xdr:blipFill>
        <a:blip r:embed="rId1"/>
        <a:stretch>
          <a:fillRect/>
        </a:stretch>
      </xdr:blipFill>
      <xdr:spPr>
        <a:xfrm>
          <a:off x="190500" y="38100"/>
          <a:ext cx="542925" cy="542925"/>
        </a:xfrm>
        <a:prstGeom prst="rect">
          <a:avLst/>
        </a:prstGeom>
        <a:blipFill>
          <a:blip r:embed=""/>
          <a:srcRect/>
          <a:stretch>
            <a:fillRect/>
          </a:stretch>
        </a:blip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0</xdr:rowOff>
    </xdr:from>
    <xdr:to>
      <xdr:col>9</xdr:col>
      <xdr:colOff>85725</xdr:colOff>
      <xdr:row>3</xdr:row>
      <xdr:rowOff>28575</xdr:rowOff>
    </xdr:to>
    <xdr:sp fLocksText="0">
      <xdr:nvSpPr>
        <xdr:cNvPr id="1" name="Text 1"/>
        <xdr:cNvSpPr txBox="1">
          <a:spLocks noChangeArrowheads="1"/>
        </xdr:cNvSpPr>
      </xdr:nvSpPr>
      <xdr:spPr>
        <a:xfrm>
          <a:off x="733425" y="161925"/>
          <a:ext cx="4648200" cy="3524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ENTERPRISE</a:t>
          </a:r>
        </a:p>
      </xdr:txBody>
    </xdr:sp>
    <xdr:clientData/>
  </xdr:twoCellAnchor>
  <xdr:twoCellAnchor>
    <xdr:from>
      <xdr:col>1</xdr:col>
      <xdr:colOff>0</xdr:colOff>
      <xdr:row>0</xdr:row>
      <xdr:rowOff>38100</xdr:rowOff>
    </xdr:from>
    <xdr:to>
      <xdr:col>3</xdr:col>
      <xdr:colOff>161925</xdr:colOff>
      <xdr:row>3</xdr:row>
      <xdr:rowOff>95250</xdr:rowOff>
    </xdr:to>
    <xdr:pic>
      <xdr:nvPicPr>
        <xdr:cNvPr id="2" name="Picture 2"/>
        <xdr:cNvPicPr preferRelativeResize="1">
          <a:picLocks noChangeAspect="1"/>
        </xdr:cNvPicPr>
      </xdr:nvPicPr>
      <xdr:blipFill>
        <a:blip r:embed="rId1"/>
        <a:stretch>
          <a:fillRect/>
        </a:stretch>
      </xdr:blipFill>
      <xdr:spPr>
        <a:xfrm>
          <a:off x="190500" y="38100"/>
          <a:ext cx="542925" cy="542925"/>
        </a:xfrm>
        <a:prstGeom prst="rect">
          <a:avLst/>
        </a:prstGeom>
        <a:blipFill>
          <a:blip r:embed=""/>
          <a:srcRect/>
          <a:stretch>
            <a:fillRect/>
          </a:stretch>
        </a:blip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152400</xdr:colOff>
      <xdr:row>0</xdr:row>
      <xdr:rowOff>85725</xdr:rowOff>
    </xdr:from>
    <xdr:to>
      <xdr:col>10</xdr:col>
      <xdr:colOff>257175</xdr:colOff>
      <xdr:row>5</xdr:row>
      <xdr:rowOff>85725</xdr:rowOff>
    </xdr:to>
    <xdr:sp fLocksText="0">
      <xdr:nvSpPr>
        <xdr:cNvPr id="1" name="Text 1"/>
        <xdr:cNvSpPr txBox="1">
          <a:spLocks noChangeArrowheads="1"/>
        </xdr:cNvSpPr>
      </xdr:nvSpPr>
      <xdr:spPr>
        <a:xfrm>
          <a:off x="723900" y="85725"/>
          <a:ext cx="5591175" cy="8096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INTERNATIONAL CARRIER and 
SHARED SERVICES  -   Financial KPIs</a:t>
          </a:r>
        </a:p>
      </xdr:txBody>
    </xdr:sp>
    <xdr:clientData/>
  </xdr:twoCellAnchor>
  <xdr:twoCellAnchor>
    <xdr:from>
      <xdr:col>1</xdr:col>
      <xdr:colOff>0</xdr:colOff>
      <xdr:row>0</xdr:row>
      <xdr:rowOff>85725</xdr:rowOff>
    </xdr:from>
    <xdr:to>
      <xdr:col>3</xdr:col>
      <xdr:colOff>161925</xdr:colOff>
      <xdr:row>3</xdr:row>
      <xdr:rowOff>142875</xdr:rowOff>
    </xdr:to>
    <xdr:pic>
      <xdr:nvPicPr>
        <xdr:cNvPr id="2" name="Picture 2"/>
        <xdr:cNvPicPr preferRelativeResize="1">
          <a:picLocks noChangeAspect="1"/>
        </xdr:cNvPicPr>
      </xdr:nvPicPr>
      <xdr:blipFill>
        <a:blip r:embed="rId1"/>
        <a:stretch>
          <a:fillRect/>
        </a:stretch>
      </xdr:blipFill>
      <xdr:spPr>
        <a:xfrm>
          <a:off x="190500" y="85725"/>
          <a:ext cx="542925" cy="542925"/>
        </a:xfrm>
        <a:prstGeom prst="rect">
          <a:avLst/>
        </a:prstGeom>
        <a:blipFill>
          <a:blip r:embed=""/>
          <a:srcRect/>
          <a:stretch>
            <a:fillRect/>
          </a:stretch>
        </a:blip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0</xdr:rowOff>
    </xdr:from>
    <xdr:to>
      <xdr:col>9</xdr:col>
      <xdr:colOff>104775</xdr:colOff>
      <xdr:row>3</xdr:row>
      <xdr:rowOff>28575</xdr:rowOff>
    </xdr:to>
    <xdr:sp fLocksText="0">
      <xdr:nvSpPr>
        <xdr:cNvPr id="1" name="Text 1"/>
        <xdr:cNvSpPr txBox="1">
          <a:spLocks noChangeArrowheads="1"/>
        </xdr:cNvSpPr>
      </xdr:nvSpPr>
      <xdr:spPr>
        <a:xfrm>
          <a:off x="733425" y="161925"/>
          <a:ext cx="4667250" cy="3524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Everything Everywhere (UK JV)</a:t>
          </a:r>
        </a:p>
      </xdr:txBody>
    </xdr:sp>
    <xdr:clientData/>
  </xdr:twoCellAnchor>
  <xdr:twoCellAnchor>
    <xdr:from>
      <xdr:col>1</xdr:col>
      <xdr:colOff>0</xdr:colOff>
      <xdr:row>0</xdr:row>
      <xdr:rowOff>38100</xdr:rowOff>
    </xdr:from>
    <xdr:to>
      <xdr:col>3</xdr:col>
      <xdr:colOff>161925</xdr:colOff>
      <xdr:row>3</xdr:row>
      <xdr:rowOff>95250</xdr:rowOff>
    </xdr:to>
    <xdr:pic>
      <xdr:nvPicPr>
        <xdr:cNvPr id="2" name="Picture 2"/>
        <xdr:cNvPicPr preferRelativeResize="1">
          <a:picLocks noChangeAspect="1"/>
        </xdr:cNvPicPr>
      </xdr:nvPicPr>
      <xdr:blipFill>
        <a:blip r:embed="rId1"/>
        <a:stretch>
          <a:fillRect/>
        </a:stretch>
      </xdr:blipFill>
      <xdr:spPr>
        <a:xfrm>
          <a:off x="190500" y="38100"/>
          <a:ext cx="542925" cy="542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0</xdr:row>
      <xdr:rowOff>76200</xdr:rowOff>
    </xdr:from>
    <xdr:to>
      <xdr:col>7</xdr:col>
      <xdr:colOff>638175</xdr:colOff>
      <xdr:row>2</xdr:row>
      <xdr:rowOff>9525</xdr:rowOff>
    </xdr:to>
    <xdr:sp fLocksText="0">
      <xdr:nvSpPr>
        <xdr:cNvPr id="1" name="Text 2"/>
        <xdr:cNvSpPr txBox="1">
          <a:spLocks noChangeArrowheads="1"/>
        </xdr:cNvSpPr>
      </xdr:nvSpPr>
      <xdr:spPr>
        <a:xfrm>
          <a:off x="1095375" y="104775"/>
          <a:ext cx="4629150" cy="29527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GROUP  -  Glossary</a:t>
          </a:r>
        </a:p>
      </xdr:txBody>
    </xdr:sp>
    <xdr:clientData/>
  </xdr:twoCellAnchor>
  <xdr:twoCellAnchor>
    <xdr:from>
      <xdr:col>2</xdr:col>
      <xdr:colOff>238125</xdr:colOff>
      <xdr:row>0</xdr:row>
      <xdr:rowOff>0</xdr:rowOff>
    </xdr:from>
    <xdr:to>
      <xdr:col>3</xdr:col>
      <xdr:colOff>504825</xdr:colOff>
      <xdr:row>2</xdr:row>
      <xdr:rowOff>85725</xdr:rowOff>
    </xdr:to>
    <xdr:pic>
      <xdr:nvPicPr>
        <xdr:cNvPr id="2" name="Picture 4"/>
        <xdr:cNvPicPr preferRelativeResize="1">
          <a:picLocks noChangeAspect="1"/>
        </xdr:cNvPicPr>
      </xdr:nvPicPr>
      <xdr:blipFill>
        <a:blip r:embed="rId1"/>
        <a:stretch>
          <a:fillRect/>
        </a:stretch>
      </xdr:blipFill>
      <xdr:spPr>
        <a:xfrm>
          <a:off x="400050" y="0"/>
          <a:ext cx="542925" cy="4762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0</xdr:rowOff>
    </xdr:from>
    <xdr:to>
      <xdr:col>9</xdr:col>
      <xdr:colOff>180975</xdr:colOff>
      <xdr:row>3</xdr:row>
      <xdr:rowOff>85725</xdr:rowOff>
    </xdr:to>
    <xdr:sp fLocksText="0">
      <xdr:nvSpPr>
        <xdr:cNvPr id="1" name="Text 2"/>
        <xdr:cNvSpPr txBox="1">
          <a:spLocks noChangeArrowheads="1"/>
        </xdr:cNvSpPr>
      </xdr:nvSpPr>
      <xdr:spPr>
        <a:xfrm>
          <a:off x="857250" y="152400"/>
          <a:ext cx="4619625" cy="3905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GROUP  -  consolidated accounts</a:t>
          </a:r>
        </a:p>
      </xdr:txBody>
    </xdr:sp>
    <xdr:clientData/>
  </xdr:twoCellAnchor>
  <xdr:twoCellAnchor>
    <xdr:from>
      <xdr:col>1</xdr:col>
      <xdr:colOff>9525</xdr:colOff>
      <xdr:row>0</xdr:row>
      <xdr:rowOff>57150</xdr:rowOff>
    </xdr:from>
    <xdr:to>
      <xdr:col>3</xdr:col>
      <xdr:colOff>171450</xdr:colOff>
      <xdr:row>3</xdr:row>
      <xdr:rowOff>142875</xdr:rowOff>
    </xdr:to>
    <xdr:pic>
      <xdr:nvPicPr>
        <xdr:cNvPr id="2" name="Picture 3"/>
        <xdr:cNvPicPr preferRelativeResize="1">
          <a:picLocks noChangeAspect="1"/>
        </xdr:cNvPicPr>
      </xdr:nvPicPr>
      <xdr:blipFill>
        <a:blip r:embed="rId1"/>
        <a:stretch>
          <a:fillRect/>
        </a:stretch>
      </xdr:blipFill>
      <xdr:spPr>
        <a:xfrm>
          <a:off x="200025" y="57150"/>
          <a:ext cx="542925" cy="5429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0</xdr:rowOff>
    </xdr:from>
    <xdr:to>
      <xdr:col>7</xdr:col>
      <xdr:colOff>600075</xdr:colOff>
      <xdr:row>3</xdr:row>
      <xdr:rowOff>85725</xdr:rowOff>
    </xdr:to>
    <xdr:sp fLocksText="0">
      <xdr:nvSpPr>
        <xdr:cNvPr id="1" name="Text 1"/>
        <xdr:cNvSpPr txBox="1">
          <a:spLocks noChangeArrowheads="1"/>
        </xdr:cNvSpPr>
      </xdr:nvSpPr>
      <xdr:spPr>
        <a:xfrm>
          <a:off x="857250" y="152400"/>
          <a:ext cx="4629150" cy="3905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GROUP  -  consolidated accounts</a:t>
          </a:r>
        </a:p>
      </xdr:txBody>
    </xdr:sp>
    <xdr:clientData/>
  </xdr:twoCellAnchor>
  <xdr:twoCellAnchor>
    <xdr:from>
      <xdr:col>1</xdr:col>
      <xdr:colOff>9525</xdr:colOff>
      <xdr:row>0</xdr:row>
      <xdr:rowOff>57150</xdr:rowOff>
    </xdr:from>
    <xdr:to>
      <xdr:col>3</xdr:col>
      <xdr:colOff>171450</xdr:colOff>
      <xdr:row>3</xdr:row>
      <xdr:rowOff>142875</xdr:rowOff>
    </xdr:to>
    <xdr:pic>
      <xdr:nvPicPr>
        <xdr:cNvPr id="2" name="Picture 2"/>
        <xdr:cNvPicPr preferRelativeResize="1">
          <a:picLocks noChangeAspect="1"/>
        </xdr:cNvPicPr>
      </xdr:nvPicPr>
      <xdr:blipFill>
        <a:blip r:embed="rId1"/>
        <a:stretch>
          <a:fillRect/>
        </a:stretch>
      </xdr:blipFill>
      <xdr:spPr>
        <a:xfrm>
          <a:off x="200025" y="57150"/>
          <a:ext cx="542925" cy="5429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0</xdr:rowOff>
    </xdr:from>
    <xdr:to>
      <xdr:col>10</xdr:col>
      <xdr:colOff>533400</xdr:colOff>
      <xdr:row>3</xdr:row>
      <xdr:rowOff>85725</xdr:rowOff>
    </xdr:to>
    <xdr:sp fLocksText="0">
      <xdr:nvSpPr>
        <xdr:cNvPr id="1" name="Text 1"/>
        <xdr:cNvSpPr txBox="1">
          <a:spLocks noChangeArrowheads="1"/>
        </xdr:cNvSpPr>
      </xdr:nvSpPr>
      <xdr:spPr>
        <a:xfrm>
          <a:off x="857250" y="152400"/>
          <a:ext cx="4629150" cy="3905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GROUP  -  comparable basis</a:t>
          </a:r>
        </a:p>
      </xdr:txBody>
    </xdr:sp>
    <xdr:clientData/>
  </xdr:twoCellAnchor>
  <xdr:twoCellAnchor>
    <xdr:from>
      <xdr:col>1</xdr:col>
      <xdr:colOff>9525</xdr:colOff>
      <xdr:row>0</xdr:row>
      <xdr:rowOff>57150</xdr:rowOff>
    </xdr:from>
    <xdr:to>
      <xdr:col>3</xdr:col>
      <xdr:colOff>171450</xdr:colOff>
      <xdr:row>3</xdr:row>
      <xdr:rowOff>142875</xdr:rowOff>
    </xdr:to>
    <xdr:pic>
      <xdr:nvPicPr>
        <xdr:cNvPr id="2" name="Picture 2"/>
        <xdr:cNvPicPr preferRelativeResize="1">
          <a:picLocks noChangeAspect="1"/>
        </xdr:cNvPicPr>
      </xdr:nvPicPr>
      <xdr:blipFill>
        <a:blip r:embed="rId1"/>
        <a:stretch>
          <a:fillRect/>
        </a:stretch>
      </xdr:blipFill>
      <xdr:spPr>
        <a:xfrm>
          <a:off x="200025" y="57150"/>
          <a:ext cx="542925" cy="542925"/>
        </a:xfrm>
        <a:prstGeom prst="rect">
          <a:avLst/>
        </a:prstGeom>
        <a:blipFill>
          <a:blip r:embed=""/>
          <a:srcRect/>
          <a:stretch>
            <a:fillRect/>
          </a:stretch>
        </a:blipFill>
        <a:ln w="9525" cmpd="sng">
          <a:noFill/>
        </a:ln>
      </xdr:spPr>
    </xdr:pic>
    <xdr:clientData/>
  </xdr:twoCellAnchor>
  <xdr:twoCellAnchor>
    <xdr:from>
      <xdr:col>4</xdr:col>
      <xdr:colOff>95250</xdr:colOff>
      <xdr:row>1</xdr:row>
      <xdr:rowOff>0</xdr:rowOff>
    </xdr:from>
    <xdr:to>
      <xdr:col>10</xdr:col>
      <xdr:colOff>533400</xdr:colOff>
      <xdr:row>3</xdr:row>
      <xdr:rowOff>66675</xdr:rowOff>
    </xdr:to>
    <xdr:sp fLocksText="0">
      <xdr:nvSpPr>
        <xdr:cNvPr id="3" name="Text 3"/>
        <xdr:cNvSpPr txBox="1">
          <a:spLocks noChangeArrowheads="1"/>
        </xdr:cNvSpPr>
      </xdr:nvSpPr>
      <xdr:spPr>
        <a:xfrm>
          <a:off x="857250" y="152400"/>
          <a:ext cx="4629150" cy="37147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GROUP  -  comparable basis</a:t>
          </a:r>
        </a:p>
      </xdr:txBody>
    </xdr:sp>
    <xdr:clientData/>
  </xdr:twoCellAnchor>
  <xdr:twoCellAnchor>
    <xdr:from>
      <xdr:col>1</xdr:col>
      <xdr:colOff>9525</xdr:colOff>
      <xdr:row>0</xdr:row>
      <xdr:rowOff>57150</xdr:rowOff>
    </xdr:from>
    <xdr:to>
      <xdr:col>3</xdr:col>
      <xdr:colOff>171450</xdr:colOff>
      <xdr:row>3</xdr:row>
      <xdr:rowOff>142875</xdr:rowOff>
    </xdr:to>
    <xdr:pic>
      <xdr:nvPicPr>
        <xdr:cNvPr id="4" name="Picture 4"/>
        <xdr:cNvPicPr preferRelativeResize="1">
          <a:picLocks noChangeAspect="1"/>
        </xdr:cNvPicPr>
      </xdr:nvPicPr>
      <xdr:blipFill>
        <a:blip r:embed="rId1"/>
        <a:stretch>
          <a:fillRect/>
        </a:stretch>
      </xdr:blipFill>
      <xdr:spPr>
        <a:xfrm>
          <a:off x="200025" y="57150"/>
          <a:ext cx="542925" cy="542925"/>
        </a:xfrm>
        <a:prstGeom prst="rect">
          <a:avLst/>
        </a:prstGeom>
        <a:blipFill>
          <a:blip r:embed=""/>
          <a:srcRect/>
          <a:stretch>
            <a:fillRect/>
          </a:stretch>
        </a:blipFill>
        <a:ln w="9525" cmpd="sng">
          <a:noFill/>
        </a:ln>
      </xdr:spPr>
    </xdr:pic>
    <xdr:clientData/>
  </xdr:twoCellAnchor>
  <xdr:twoCellAnchor>
    <xdr:from>
      <xdr:col>4</xdr:col>
      <xdr:colOff>95250</xdr:colOff>
      <xdr:row>1</xdr:row>
      <xdr:rowOff>0</xdr:rowOff>
    </xdr:from>
    <xdr:to>
      <xdr:col>10</xdr:col>
      <xdr:colOff>533400</xdr:colOff>
      <xdr:row>3</xdr:row>
      <xdr:rowOff>66675</xdr:rowOff>
    </xdr:to>
    <xdr:sp fLocksText="0">
      <xdr:nvSpPr>
        <xdr:cNvPr id="5" name="Text 5"/>
        <xdr:cNvSpPr txBox="1">
          <a:spLocks noChangeArrowheads="1"/>
        </xdr:cNvSpPr>
      </xdr:nvSpPr>
      <xdr:spPr>
        <a:xfrm>
          <a:off x="857250" y="152400"/>
          <a:ext cx="4629150" cy="37147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GROUP  -  comparable basis</a:t>
          </a:r>
        </a:p>
      </xdr:txBody>
    </xdr:sp>
    <xdr:clientData/>
  </xdr:twoCellAnchor>
  <xdr:twoCellAnchor>
    <xdr:from>
      <xdr:col>1</xdr:col>
      <xdr:colOff>9525</xdr:colOff>
      <xdr:row>0</xdr:row>
      <xdr:rowOff>57150</xdr:rowOff>
    </xdr:from>
    <xdr:to>
      <xdr:col>3</xdr:col>
      <xdr:colOff>171450</xdr:colOff>
      <xdr:row>3</xdr:row>
      <xdr:rowOff>142875</xdr:rowOff>
    </xdr:to>
    <xdr:pic>
      <xdr:nvPicPr>
        <xdr:cNvPr id="6" name="Picture 6"/>
        <xdr:cNvPicPr preferRelativeResize="1">
          <a:picLocks noChangeAspect="1"/>
        </xdr:cNvPicPr>
      </xdr:nvPicPr>
      <xdr:blipFill>
        <a:blip r:embed="rId1"/>
        <a:stretch>
          <a:fillRect/>
        </a:stretch>
      </xdr:blipFill>
      <xdr:spPr>
        <a:xfrm>
          <a:off x="200025" y="57150"/>
          <a:ext cx="542925" cy="54292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1</xdr:row>
      <xdr:rowOff>0</xdr:rowOff>
    </xdr:from>
    <xdr:to>
      <xdr:col>9</xdr:col>
      <xdr:colOff>447675</xdr:colOff>
      <xdr:row>3</xdr:row>
      <xdr:rowOff>66675</xdr:rowOff>
    </xdr:to>
    <xdr:sp fLocksText="0">
      <xdr:nvSpPr>
        <xdr:cNvPr id="1" name="Text 2"/>
        <xdr:cNvSpPr txBox="1">
          <a:spLocks noChangeArrowheads="1"/>
        </xdr:cNvSpPr>
      </xdr:nvSpPr>
      <xdr:spPr>
        <a:xfrm>
          <a:off x="752475" y="161925"/>
          <a:ext cx="4648200" cy="3905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GROUP  -  financial KPIs</a:t>
          </a:r>
        </a:p>
      </xdr:txBody>
    </xdr:sp>
    <xdr:clientData/>
  </xdr:twoCellAnchor>
  <xdr:twoCellAnchor>
    <xdr:from>
      <xdr:col>1</xdr:col>
      <xdr:colOff>9525</xdr:colOff>
      <xdr:row>0</xdr:row>
      <xdr:rowOff>38100</xdr:rowOff>
    </xdr:from>
    <xdr:to>
      <xdr:col>4</xdr:col>
      <xdr:colOff>123825</xdr:colOff>
      <xdr:row>3</xdr:row>
      <xdr:rowOff>95250</xdr:rowOff>
    </xdr:to>
    <xdr:pic>
      <xdr:nvPicPr>
        <xdr:cNvPr id="2" name="Picture 3"/>
        <xdr:cNvPicPr preferRelativeResize="1">
          <a:picLocks noChangeAspect="1"/>
        </xdr:cNvPicPr>
      </xdr:nvPicPr>
      <xdr:blipFill>
        <a:blip r:embed="rId1"/>
        <a:stretch>
          <a:fillRect/>
        </a:stretch>
      </xdr:blipFill>
      <xdr:spPr>
        <a:xfrm>
          <a:off x="200025" y="38100"/>
          <a:ext cx="542925" cy="54292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1</xdr:row>
      <xdr:rowOff>0</xdr:rowOff>
    </xdr:from>
    <xdr:to>
      <xdr:col>9</xdr:col>
      <xdr:colOff>276225</xdr:colOff>
      <xdr:row>3</xdr:row>
      <xdr:rowOff>28575</xdr:rowOff>
    </xdr:to>
    <xdr:sp fLocksText="0">
      <xdr:nvSpPr>
        <xdr:cNvPr id="1" name="Text 1"/>
        <xdr:cNvSpPr txBox="1">
          <a:spLocks noChangeArrowheads="1"/>
        </xdr:cNvSpPr>
      </xdr:nvSpPr>
      <xdr:spPr>
        <a:xfrm>
          <a:off x="752475" y="161925"/>
          <a:ext cx="4629150" cy="3524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GROUP  -  operational KPIs</a:t>
          </a:r>
        </a:p>
      </xdr:txBody>
    </xdr:sp>
    <xdr:clientData/>
  </xdr:twoCellAnchor>
  <xdr:twoCellAnchor>
    <xdr:from>
      <xdr:col>1</xdr:col>
      <xdr:colOff>9525</xdr:colOff>
      <xdr:row>0</xdr:row>
      <xdr:rowOff>38100</xdr:rowOff>
    </xdr:from>
    <xdr:to>
      <xdr:col>4</xdr:col>
      <xdr:colOff>123825</xdr:colOff>
      <xdr:row>3</xdr:row>
      <xdr:rowOff>95250</xdr:rowOff>
    </xdr:to>
    <xdr:pic>
      <xdr:nvPicPr>
        <xdr:cNvPr id="2" name="Picture 2"/>
        <xdr:cNvPicPr preferRelativeResize="1">
          <a:picLocks noChangeAspect="1"/>
        </xdr:cNvPicPr>
      </xdr:nvPicPr>
      <xdr:blipFill>
        <a:blip r:embed="rId1"/>
        <a:stretch>
          <a:fillRect/>
        </a:stretch>
      </xdr:blipFill>
      <xdr:spPr>
        <a:xfrm>
          <a:off x="200025" y="38100"/>
          <a:ext cx="542925" cy="542925"/>
        </a:xfrm>
        <a:prstGeom prst="rect">
          <a:avLst/>
        </a:prstGeom>
        <a:blipFill>
          <a:blip r:embed=""/>
          <a:srcRect/>
          <a:stretch>
            <a:fillRect/>
          </a:stretch>
        </a:blipFill>
        <a:ln w="9525" cmpd="sng">
          <a:noFill/>
        </a:ln>
      </xdr:spPr>
    </xdr:pic>
    <xdr:clientData/>
  </xdr:twoCellAnchor>
  <xdr:twoCellAnchor>
    <xdr:from>
      <xdr:col>9</xdr:col>
      <xdr:colOff>0</xdr:colOff>
      <xdr:row>13</xdr:row>
      <xdr:rowOff>85725</xdr:rowOff>
    </xdr:from>
    <xdr:to>
      <xdr:col>9</xdr:col>
      <xdr:colOff>0</xdr:colOff>
      <xdr:row>13</xdr:row>
      <xdr:rowOff>85725</xdr:rowOff>
    </xdr:to>
    <xdr:sp>
      <xdr:nvSpPr>
        <xdr:cNvPr id="3" name="AutoShape 22"/>
        <xdr:cNvSpPr>
          <a:spLocks/>
        </xdr:cNvSpPr>
      </xdr:nvSpPr>
      <xdr:spPr>
        <a:xfrm>
          <a:off x="5105400" y="2609850"/>
          <a:ext cx="0" cy="0"/>
        </a:xfrm>
        <a:prstGeom prst="rect"/>
        <a:noFill/>
      </xdr:spPr>
      <xdr:txBody>
        <a:bodyPr fromWordArt="1" wrap="none" lIns="91440" tIns="45720" rIns="91440" bIns="45720">
          <a:prstTxWarp prst="textPlain">
            <a:avLst>
              <a:gd name="adj" fmla="val 50000"/>
            </a:avLst>
          </a:prstTxWarp>
        </a:bodyPr>
        <a:p>
          <a:pPr algn="justLow"/>
          <a:r>
            <a:rPr sz="2000" kern="10" spc="0">
              <a:ln w="12600" cmpd="sng">
                <a:solidFill>
                  <a:srgbClr val="EAEAEA"/>
                </a:solidFill>
                <a:headEnd type="none"/>
                <a:tailEnd type="none"/>
              </a:ln>
              <a:gradFill rotWithShape="1">
                <a:gsLst>
                  <a:gs pos="0">
                    <a:srgbClr val="0000FF"/>
                  </a:gs>
                  <a:gs pos="100000">
                    <a:srgbClr val="9400ED"/>
                  </a:gs>
                </a:gsLst>
                <a:lin ang="0" scaled="1"/>
              </a:gradFill>
              <a:effectLst>
                <a:outerShdw dist="153753" dir="2700000" algn="ctr">
                  <a:srgbClr val="C0C0C0">
                    <a:alpha val="80010"/>
                  </a:srgbClr>
                </a:outerShdw>
              </a:effectLst>
              <a:latin typeface="Arial Black"/>
              <a:cs typeface="Arial Black"/>
            </a:rPr>
            <a:t>enlever 2007</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1</xdr:row>
      <xdr:rowOff>0</xdr:rowOff>
    </xdr:from>
    <xdr:to>
      <xdr:col>9</xdr:col>
      <xdr:colOff>371475</xdr:colOff>
      <xdr:row>3</xdr:row>
      <xdr:rowOff>66675</xdr:rowOff>
    </xdr:to>
    <xdr:sp fLocksText="0">
      <xdr:nvSpPr>
        <xdr:cNvPr id="1" name="Text 1"/>
        <xdr:cNvSpPr txBox="1">
          <a:spLocks noChangeArrowheads="1"/>
        </xdr:cNvSpPr>
      </xdr:nvSpPr>
      <xdr:spPr>
        <a:xfrm>
          <a:off x="847725" y="161925"/>
          <a:ext cx="4629150" cy="3905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GROUP  -   segment reporting</a:t>
          </a:r>
        </a:p>
      </xdr:txBody>
    </xdr:sp>
    <xdr:clientData/>
  </xdr:twoCellAnchor>
  <xdr:twoCellAnchor>
    <xdr:from>
      <xdr:col>1</xdr:col>
      <xdr:colOff>66675</xdr:colOff>
      <xdr:row>0</xdr:row>
      <xdr:rowOff>95250</xdr:rowOff>
    </xdr:from>
    <xdr:to>
      <xdr:col>4</xdr:col>
      <xdr:colOff>85725</xdr:colOff>
      <xdr:row>3</xdr:row>
      <xdr:rowOff>152400</xdr:rowOff>
    </xdr:to>
    <xdr:pic>
      <xdr:nvPicPr>
        <xdr:cNvPr id="2" name="Picture 2"/>
        <xdr:cNvPicPr preferRelativeResize="1">
          <a:picLocks noChangeAspect="1"/>
        </xdr:cNvPicPr>
      </xdr:nvPicPr>
      <xdr:blipFill>
        <a:blip r:embed="rId1"/>
        <a:stretch>
          <a:fillRect/>
        </a:stretch>
      </xdr:blipFill>
      <xdr:spPr>
        <a:xfrm>
          <a:off x="257175" y="95250"/>
          <a:ext cx="542925" cy="54292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0</xdr:rowOff>
    </xdr:from>
    <xdr:to>
      <xdr:col>9</xdr:col>
      <xdr:colOff>85725</xdr:colOff>
      <xdr:row>3</xdr:row>
      <xdr:rowOff>28575</xdr:rowOff>
    </xdr:to>
    <xdr:sp fLocksText="0">
      <xdr:nvSpPr>
        <xdr:cNvPr id="1" name="Text 1"/>
        <xdr:cNvSpPr txBox="1">
          <a:spLocks noChangeArrowheads="1"/>
        </xdr:cNvSpPr>
      </xdr:nvSpPr>
      <xdr:spPr>
        <a:xfrm>
          <a:off x="733425" y="161925"/>
          <a:ext cx="4648200" cy="352425"/>
        </a:xfrm>
        <a:prstGeom prst="rect">
          <a:avLst/>
        </a:prstGeom>
        <a:noFill/>
        <a:ln w="9525" cmpd="sng">
          <a:noFill/>
        </a:ln>
      </xdr:spPr>
      <xdr:txBody>
        <a:bodyPr vertOverflow="clip" wrap="square" lIns="20160" tIns="20160" rIns="20160" bIns="20160"/>
        <a:p>
          <a:pPr algn="l">
            <a:defRPr/>
          </a:pPr>
          <a:r>
            <a:rPr lang="en-US" cap="none" sz="1800" b="1" i="0" u="none" baseline="0">
              <a:solidFill>
                <a:srgbClr val="FF6600"/>
              </a:solidFill>
              <a:latin typeface="Arial"/>
              <a:ea typeface="Arial"/>
              <a:cs typeface="Arial"/>
            </a:rPr>
            <a:t>FRANCE  -   financial KPIs</a:t>
          </a:r>
        </a:p>
      </xdr:txBody>
    </xdr:sp>
    <xdr:clientData/>
  </xdr:twoCellAnchor>
  <xdr:twoCellAnchor>
    <xdr:from>
      <xdr:col>1</xdr:col>
      <xdr:colOff>0</xdr:colOff>
      <xdr:row>0</xdr:row>
      <xdr:rowOff>38100</xdr:rowOff>
    </xdr:from>
    <xdr:to>
      <xdr:col>3</xdr:col>
      <xdr:colOff>161925</xdr:colOff>
      <xdr:row>3</xdr:row>
      <xdr:rowOff>95250</xdr:rowOff>
    </xdr:to>
    <xdr:pic>
      <xdr:nvPicPr>
        <xdr:cNvPr id="2" name="Picture 2"/>
        <xdr:cNvPicPr preferRelativeResize="1">
          <a:picLocks noChangeAspect="1"/>
        </xdr:cNvPicPr>
      </xdr:nvPicPr>
      <xdr:blipFill>
        <a:blip r:embed="rId1"/>
        <a:stretch>
          <a:fillRect/>
        </a:stretch>
      </xdr:blipFill>
      <xdr:spPr>
        <a:xfrm>
          <a:off x="190500" y="38100"/>
          <a:ext cx="542925"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Feuil11">
    <pageSetUpPr fitToPage="1"/>
  </sheetPr>
  <dimension ref="B2:I40"/>
  <sheetViews>
    <sheetView showGridLines="0" tabSelected="1" showOutlineSymbols="0" view="pageBreakPreview" zoomScaleNormal="75" zoomScaleSheetLayoutView="100" workbookViewId="0" topLeftCell="A1">
      <selection activeCell="F32" sqref="A1:IV65536"/>
    </sheetView>
  </sheetViews>
  <sheetFormatPr defaultColWidth="10.28125" defaultRowHeight="12.75"/>
  <cols>
    <col min="1" max="3" width="11.421875" style="0" customWidth="1"/>
    <col min="4" max="4" width="45.421875" style="0" customWidth="1"/>
    <col min="5" max="6" width="11.421875" style="0" customWidth="1"/>
    <col min="7" max="7" width="61.8515625" style="0" customWidth="1"/>
    <col min="8" max="8" width="11.421875" style="0" customWidth="1"/>
    <col min="9" max="9" width="15.140625" style="0" customWidth="1"/>
    <col min="10" max="16384" width="11.421875" style="0" customWidth="1"/>
  </cols>
  <sheetData>
    <row r="2" spans="2:9" ht="16.5">
      <c r="B2" s="1"/>
      <c r="C2" s="1"/>
      <c r="D2" s="1"/>
      <c r="E2" s="2"/>
      <c r="F2" s="1"/>
      <c r="G2" s="1"/>
      <c r="H2" s="1"/>
      <c r="I2" s="1"/>
    </row>
    <row r="3" spans="2:9" ht="16.5">
      <c r="B3" s="1"/>
      <c r="C3" s="1"/>
      <c r="D3" s="1"/>
      <c r="E3" s="2"/>
      <c r="F3" s="1"/>
      <c r="G3" s="1"/>
      <c r="H3" s="1"/>
      <c r="I3" s="1"/>
    </row>
    <row r="4" spans="2:9" ht="14.25">
      <c r="B4" s="3"/>
      <c r="C4" s="3"/>
      <c r="D4" s="3"/>
      <c r="E4" s="4"/>
      <c r="F4" s="5"/>
      <c r="G4" s="5"/>
      <c r="H4" s="3"/>
      <c r="I4" s="3"/>
    </row>
    <row r="5" spans="2:9" ht="16.5">
      <c r="B5" s="3"/>
      <c r="C5" s="3"/>
      <c r="D5" s="3"/>
      <c r="E5" s="4"/>
      <c r="F5" s="5"/>
      <c r="G5" s="5"/>
      <c r="H5" s="3"/>
      <c r="I5" s="6"/>
    </row>
    <row r="6" spans="2:9" ht="14.25">
      <c r="B6" s="3"/>
      <c r="C6" s="3"/>
      <c r="D6" s="3"/>
      <c r="E6" s="7"/>
      <c r="F6" s="3"/>
      <c r="G6" s="3"/>
      <c r="H6" s="5"/>
      <c r="I6" s="5"/>
    </row>
    <row r="7" spans="2:9" ht="14.25">
      <c r="B7" s="3"/>
      <c r="C7" s="3"/>
      <c r="D7" s="3"/>
      <c r="E7" s="7"/>
      <c r="F7" s="3"/>
      <c r="G7" s="3"/>
      <c r="H7" s="5"/>
      <c r="I7" s="5"/>
    </row>
    <row r="8" spans="2:9" ht="14.25">
      <c r="B8" s="3"/>
      <c r="C8" s="3"/>
      <c r="D8" s="3"/>
      <c r="E8" s="7"/>
      <c r="F8" s="3"/>
      <c r="G8" s="3"/>
      <c r="H8" s="3"/>
      <c r="I8" s="3"/>
    </row>
    <row r="9" spans="2:9" ht="14.25">
      <c r="B9" s="3"/>
      <c r="C9" s="3"/>
      <c r="D9" s="3"/>
      <c r="E9" s="7"/>
      <c r="F9" s="3"/>
      <c r="G9" s="3"/>
      <c r="H9" s="3"/>
      <c r="I9" s="3"/>
    </row>
    <row r="10" spans="2:9" ht="14.25">
      <c r="B10" s="3"/>
      <c r="C10" s="8"/>
      <c r="D10" s="9"/>
      <c r="E10" s="10"/>
      <c r="F10" s="9"/>
      <c r="G10" s="9"/>
      <c r="H10" s="11"/>
      <c r="I10" s="3"/>
    </row>
    <row r="11" spans="2:9" ht="24.75" customHeight="1">
      <c r="B11" s="3"/>
      <c r="C11" s="12"/>
      <c r="D11" s="13"/>
      <c r="E11" s="13"/>
      <c r="F11" s="13"/>
      <c r="G11" s="13"/>
      <c r="H11" s="14"/>
      <c r="I11" s="3"/>
    </row>
    <row r="12" spans="2:9" ht="14.25">
      <c r="B12" s="3"/>
      <c r="C12" s="12"/>
      <c r="D12" s="15"/>
      <c r="E12" s="16"/>
      <c r="F12" s="16"/>
      <c r="G12" s="16"/>
      <c r="H12" s="14"/>
      <c r="I12" s="3"/>
    </row>
    <row r="13" spans="2:9" ht="21.75" customHeight="1">
      <c r="B13" s="3"/>
      <c r="C13" s="12"/>
      <c r="D13" s="17"/>
      <c r="E13" s="18"/>
      <c r="F13" s="19"/>
      <c r="G13" s="15"/>
      <c r="H13" s="20"/>
      <c r="I13" s="3"/>
    </row>
    <row r="14" spans="2:9" ht="19.5" customHeight="1">
      <c r="B14" s="21"/>
      <c r="C14" s="22"/>
      <c r="D14" s="23"/>
      <c r="E14" s="24"/>
      <c r="F14" s="25"/>
      <c r="G14" s="26"/>
      <c r="H14" s="27"/>
      <c r="I14" s="21"/>
    </row>
    <row r="15" spans="2:9" ht="21.75" customHeight="1">
      <c r="B15" s="3"/>
      <c r="C15" s="12"/>
      <c r="D15" s="17"/>
      <c r="E15" s="18"/>
      <c r="F15" s="19"/>
      <c r="G15" s="15"/>
      <c r="H15" s="20"/>
      <c r="I15" s="3"/>
    </row>
    <row r="16" spans="2:9" ht="19.5" customHeight="1">
      <c r="B16" s="21"/>
      <c r="C16" s="22"/>
      <c r="D16" s="23"/>
      <c r="E16" s="28"/>
      <c r="F16" s="25"/>
      <c r="G16" s="29"/>
      <c r="H16" s="27"/>
      <c r="I16" s="21"/>
    </row>
    <row r="17" spans="2:9" ht="19.5" customHeight="1">
      <c r="B17" s="21"/>
      <c r="C17" s="22"/>
      <c r="D17" s="23"/>
      <c r="E17" s="24"/>
      <c r="F17" s="25"/>
      <c r="G17" s="26"/>
      <c r="H17" s="27"/>
      <c r="I17" s="21"/>
    </row>
    <row r="18" spans="2:9" ht="19.5" customHeight="1">
      <c r="B18" s="21"/>
      <c r="C18" s="22"/>
      <c r="D18" s="23"/>
      <c r="E18" s="28"/>
      <c r="F18" s="25"/>
      <c r="G18" s="29"/>
      <c r="H18" s="27"/>
      <c r="I18" s="21"/>
    </row>
    <row r="19" spans="2:9" ht="19.5" customHeight="1">
      <c r="B19" s="21"/>
      <c r="C19" s="22"/>
      <c r="D19" s="23"/>
      <c r="E19" s="24"/>
      <c r="F19" s="25"/>
      <c r="G19" s="26"/>
      <c r="H19" s="27"/>
      <c r="I19" s="21"/>
    </row>
    <row r="20" spans="2:9" ht="19.5" customHeight="1">
      <c r="B20" s="21"/>
      <c r="C20" s="22"/>
      <c r="D20" s="23"/>
      <c r="E20" s="28"/>
      <c r="F20" s="25"/>
      <c r="G20" s="29"/>
      <c r="H20" s="27"/>
      <c r="I20" s="21"/>
    </row>
    <row r="21" spans="2:9" ht="19.5" customHeight="1">
      <c r="B21" s="21"/>
      <c r="C21" s="22"/>
      <c r="D21" s="23"/>
      <c r="E21" s="24"/>
      <c r="F21" s="25"/>
      <c r="G21" s="26"/>
      <c r="H21" s="27"/>
      <c r="I21" s="21"/>
    </row>
    <row r="22" spans="2:9" ht="21.75" customHeight="1">
      <c r="B22" s="3"/>
      <c r="C22" s="12"/>
      <c r="D22" s="17"/>
      <c r="E22" s="18"/>
      <c r="F22" s="19"/>
      <c r="G22" s="15"/>
      <c r="H22" s="20"/>
      <c r="I22" s="3"/>
    </row>
    <row r="23" spans="2:9" ht="19.5" customHeight="1">
      <c r="B23" s="30"/>
      <c r="C23" s="22"/>
      <c r="D23" s="23"/>
      <c r="E23" s="28"/>
      <c r="F23" s="25"/>
      <c r="G23" s="29"/>
      <c r="H23" s="27"/>
      <c r="I23" s="21"/>
    </row>
    <row r="24" spans="2:9" ht="19.5" customHeight="1">
      <c r="B24" s="30"/>
      <c r="C24" s="31"/>
      <c r="D24" s="23"/>
      <c r="E24" s="24"/>
      <c r="F24" s="32"/>
      <c r="G24" s="26"/>
      <c r="H24" s="33"/>
      <c r="I24" s="30"/>
    </row>
    <row r="25" spans="2:9" ht="21.75" customHeight="1">
      <c r="B25" s="34"/>
      <c r="C25" s="35"/>
      <c r="D25" s="17"/>
      <c r="E25" s="18"/>
      <c r="F25" s="36"/>
      <c r="G25" s="15"/>
      <c r="H25" s="37"/>
      <c r="I25" s="34"/>
    </row>
    <row r="26" spans="2:9" ht="19.5" customHeight="1">
      <c r="B26" s="30"/>
      <c r="C26" s="31"/>
      <c r="D26" s="23"/>
      <c r="E26" s="28"/>
      <c r="F26" s="32"/>
      <c r="G26" s="29"/>
      <c r="H26" s="33"/>
      <c r="I26" s="30"/>
    </row>
    <row r="27" spans="2:9" ht="19.5" customHeight="1">
      <c r="B27" s="30"/>
      <c r="C27" s="31"/>
      <c r="D27" s="23"/>
      <c r="E27" s="24"/>
      <c r="F27" s="32"/>
      <c r="G27" s="26"/>
      <c r="H27" s="33"/>
      <c r="I27" s="30"/>
    </row>
    <row r="28" spans="2:9" ht="21.75" customHeight="1">
      <c r="B28" s="34"/>
      <c r="C28" s="35"/>
      <c r="D28" s="17"/>
      <c r="E28" s="18"/>
      <c r="F28" s="36"/>
      <c r="G28" s="15"/>
      <c r="H28" s="37"/>
      <c r="I28" s="34"/>
    </row>
    <row r="29" spans="2:9" ht="19.5" customHeight="1">
      <c r="B29" s="30"/>
      <c r="C29" s="31"/>
      <c r="D29" s="23"/>
      <c r="E29" s="28"/>
      <c r="F29" s="32"/>
      <c r="G29" s="29"/>
      <c r="H29" s="33"/>
      <c r="I29" s="30"/>
    </row>
    <row r="30" spans="2:9" ht="19.5" customHeight="1">
      <c r="B30" s="30"/>
      <c r="C30" s="31"/>
      <c r="D30" s="23"/>
      <c r="E30" s="24"/>
      <c r="F30" s="32"/>
      <c r="G30" s="26"/>
      <c r="H30" s="33"/>
      <c r="I30" s="30"/>
    </row>
    <row r="31" spans="2:9" ht="21.75" customHeight="1">
      <c r="B31" s="34"/>
      <c r="C31" s="35"/>
      <c r="D31" s="17"/>
      <c r="E31" s="18"/>
      <c r="F31" s="36"/>
      <c r="G31" s="15"/>
      <c r="H31" s="37"/>
      <c r="I31" s="34"/>
    </row>
    <row r="32" spans="2:9" ht="19.5" customHeight="1">
      <c r="B32" s="30"/>
      <c r="C32" s="31"/>
      <c r="D32" s="23"/>
      <c r="E32" s="28"/>
      <c r="F32" s="32"/>
      <c r="G32" s="29"/>
      <c r="H32" s="33"/>
      <c r="I32" s="30"/>
    </row>
    <row r="33" spans="2:9" ht="19.5" customHeight="1">
      <c r="B33" s="30"/>
      <c r="C33" s="31"/>
      <c r="D33" s="23"/>
      <c r="E33" s="24"/>
      <c r="F33" s="32"/>
      <c r="G33" s="26"/>
      <c r="H33" s="33"/>
      <c r="I33" s="30"/>
    </row>
    <row r="34" spans="2:9" ht="21.75" customHeight="1">
      <c r="B34" s="34"/>
      <c r="C34" s="35"/>
      <c r="D34" s="17"/>
      <c r="E34" s="18"/>
      <c r="F34" s="36"/>
      <c r="G34" s="15"/>
      <c r="H34" s="37"/>
      <c r="I34" s="34"/>
    </row>
    <row r="35" spans="2:9" ht="19.5" customHeight="1">
      <c r="B35" s="30"/>
      <c r="C35" s="31"/>
      <c r="D35" s="23"/>
      <c r="E35" s="28"/>
      <c r="F35" s="32"/>
      <c r="G35" s="29"/>
      <c r="H35" s="33"/>
      <c r="I35" s="30"/>
    </row>
    <row r="36" spans="2:9" ht="21.75" customHeight="1">
      <c r="B36" s="30"/>
      <c r="C36" s="31"/>
      <c r="D36" s="17"/>
      <c r="E36" s="18"/>
      <c r="F36" s="36"/>
      <c r="G36" s="15"/>
      <c r="H36" s="33"/>
      <c r="I36" s="30"/>
    </row>
    <row r="37" spans="2:9" ht="19.5" customHeight="1">
      <c r="B37" s="34"/>
      <c r="C37" s="35"/>
      <c r="D37" s="23"/>
      <c r="E37" s="24"/>
      <c r="F37" s="32"/>
      <c r="G37" s="26"/>
      <c r="H37" s="37"/>
      <c r="I37" s="34"/>
    </row>
    <row r="38" spans="2:8" ht="21.75" customHeight="1">
      <c r="B38" s="38"/>
      <c r="C38" s="39"/>
      <c r="D38" s="17"/>
      <c r="E38" s="39"/>
      <c r="F38" s="39"/>
      <c r="G38" s="39"/>
      <c r="H38" s="38"/>
    </row>
    <row r="39" spans="2:8" ht="21.75" customHeight="1">
      <c r="B39" s="38"/>
      <c r="C39" s="39"/>
      <c r="D39" s="17"/>
      <c r="E39" s="40"/>
      <c r="F39" s="39"/>
      <c r="G39" s="41"/>
      <c r="H39" s="38"/>
    </row>
    <row r="40" spans="2:8" ht="19.5" customHeight="1">
      <c r="B40" s="38"/>
      <c r="C40" s="42"/>
      <c r="D40" s="42"/>
      <c r="E40" s="42"/>
      <c r="F40" s="42"/>
      <c r="G40" s="42"/>
      <c r="H40" s="43"/>
    </row>
  </sheetData>
  <sheetProtection selectLockedCells="1" selectUnlockedCells="1"/>
  <mergeCells count="1">
    <mergeCell ref="D11:G11"/>
  </mergeCells>
  <printOptions horizontalCentered="1" verticalCentered="1"/>
  <pageMargins left="0.7875" right="0.7875" top="0.9840277777777777" bottom="0.9840277777777777" header="0.5118055555555555" footer="0.5118055555555555"/>
  <pageSetup fitToHeight="1" fitToWidth="1"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codeName="Feuil9">
    <tabColor indexed="19"/>
  </sheetPr>
  <dimension ref="A1:BA48"/>
  <sheetViews>
    <sheetView showGridLines="0" showOutlineSymbols="0" view="pageBreakPreview" zoomScale="75" zoomScaleNormal="70" zoomScaleSheetLayoutView="75" workbookViewId="0" topLeftCell="A1">
      <pane xSplit="8" ySplit="7" topLeftCell="I8" activePane="bottomRight" state="frozen"/>
      <selection pane="topLeft" activeCell="A1" sqref="A1"/>
      <selection pane="topRight" activeCell="I1" sqref="I1"/>
      <selection pane="bottomLeft" activeCell="A8" sqref="A8"/>
      <selection pane="bottomRight" activeCell="P43" sqref="A1:IV65536"/>
    </sheetView>
  </sheetViews>
  <sheetFormatPr defaultColWidth="10.28125" defaultRowHeight="12.75" outlineLevelCol="1"/>
  <cols>
    <col min="1" max="1" width="2.8515625" style="575" customWidth="1"/>
    <col min="2" max="5" width="2.8515625" style="502" customWidth="1"/>
    <col min="6" max="6" width="50.00390625" style="502" customWidth="1"/>
    <col min="7" max="7" width="0.9921875" style="404" customWidth="1"/>
    <col min="8" max="8" width="11.421875" style="588" customWidth="1"/>
    <col min="9" max="9" width="2.7109375" style="404" customWidth="1"/>
    <col min="10" max="10" width="11.421875" style="703" customWidth="1" outlineLevel="1"/>
    <col min="11" max="11" width="11.421875" style="704" customWidth="1"/>
    <col min="12" max="12" width="11.140625" style="703" customWidth="1"/>
    <col min="13" max="13" width="11.140625" style="705" customWidth="1"/>
    <col min="14" max="14" width="11.140625" style="703" customWidth="1"/>
    <col min="15" max="15" width="11.140625" style="705" customWidth="1"/>
    <col min="16" max="16" width="11.140625" style="703" customWidth="1"/>
    <col min="17" max="17" width="11.140625" style="705" customWidth="1"/>
    <col min="18" max="18" width="11.140625" style="703" customWidth="1"/>
    <col min="19" max="19" width="11.140625" style="705" customWidth="1"/>
    <col min="20" max="20" width="11.140625" style="703" customWidth="1"/>
    <col min="21" max="21" width="11.140625" style="705" customWidth="1"/>
    <col min="22" max="22" width="11.140625" style="703" customWidth="1"/>
    <col min="23" max="23" width="11.140625" style="705" customWidth="1"/>
    <col min="24" max="24" width="2.7109375" style="502" customWidth="1"/>
    <col min="25" max="25" width="11.421875" style="703" customWidth="1" outlineLevel="1"/>
    <col min="26" max="26" width="11.421875" style="704" customWidth="1"/>
    <col min="27" max="27" width="11.140625" style="703" customWidth="1"/>
    <col min="28" max="28" width="11.140625" style="705" customWidth="1"/>
    <col min="29" max="29" width="11.140625" style="703" customWidth="1"/>
    <col min="30" max="30" width="11.140625" style="705" customWidth="1"/>
    <col min="31" max="31" width="11.140625" style="703" customWidth="1"/>
    <col min="32" max="32" width="11.140625" style="705" customWidth="1"/>
    <col min="33" max="33" width="11.140625" style="703" customWidth="1"/>
    <col min="34" max="34" width="11.140625" style="705" customWidth="1"/>
    <col min="35" max="35" width="11.140625" style="703" customWidth="1"/>
    <col min="36" max="36" width="11.140625" style="705" customWidth="1"/>
    <col min="37" max="37" width="11.140625" style="703" customWidth="1"/>
    <col min="38" max="38" width="11.140625" style="705" customWidth="1"/>
    <col min="39" max="39" width="2.7109375" style="502" customWidth="1"/>
    <col min="40" max="40" width="11.421875" style="703" customWidth="1" outlineLevel="1"/>
    <col min="41" max="41" width="11.421875" style="704" customWidth="1"/>
    <col min="42" max="42" width="11.140625" style="703" customWidth="1"/>
    <col min="43" max="43" width="11.140625" style="705" customWidth="1"/>
    <col min="44" max="44" width="11.140625" style="703" customWidth="1"/>
    <col min="45" max="45" width="11.140625" style="705" customWidth="1"/>
    <col min="46" max="46" width="11.140625" style="703" customWidth="1"/>
    <col min="47" max="47" width="11.140625" style="705" customWidth="1"/>
    <col min="48" max="48" width="11.140625" style="703" customWidth="1"/>
    <col min="49" max="49" width="11.140625" style="705" customWidth="1"/>
    <col min="50" max="50" width="11.140625" style="703" customWidth="1"/>
    <col min="51" max="51" width="11.140625" style="705" customWidth="1"/>
    <col min="52" max="52" width="11.140625" style="703" customWidth="1"/>
    <col min="53" max="53" width="11.140625" style="705" customWidth="1"/>
    <col min="54" max="16384" width="11.421875" style="502" customWidth="1"/>
  </cols>
  <sheetData>
    <row r="1" spans="1:53" s="3" customFormat="1" ht="12.75">
      <c r="A1" s="405"/>
      <c r="B1" s="91"/>
      <c r="C1" s="92"/>
      <c r="D1" s="92"/>
      <c r="E1" s="135"/>
      <c r="G1" s="15"/>
      <c r="H1" s="93"/>
      <c r="I1" s="15"/>
      <c r="J1" s="706"/>
      <c r="K1" s="258"/>
      <c r="L1" s="706"/>
      <c r="M1" s="707"/>
      <c r="N1" s="706"/>
      <c r="O1" s="707"/>
      <c r="P1" s="706"/>
      <c r="Q1" s="707"/>
      <c r="R1" s="706"/>
      <c r="S1" s="707"/>
      <c r="T1" s="706"/>
      <c r="U1" s="707"/>
      <c r="V1" s="706"/>
      <c r="W1" s="707"/>
      <c r="Y1" s="706"/>
      <c r="Z1" s="258"/>
      <c r="AA1" s="706"/>
      <c r="AB1" s="707"/>
      <c r="AC1" s="706"/>
      <c r="AD1" s="707"/>
      <c r="AE1" s="706"/>
      <c r="AF1" s="707"/>
      <c r="AG1" s="706"/>
      <c r="AH1" s="707"/>
      <c r="AI1" s="706"/>
      <c r="AJ1" s="707"/>
      <c r="AK1" s="706"/>
      <c r="AL1" s="707"/>
      <c r="AN1" s="706"/>
      <c r="AO1" s="258"/>
      <c r="AP1" s="706"/>
      <c r="AQ1" s="707"/>
      <c r="AR1" s="706"/>
      <c r="AS1" s="707"/>
      <c r="AT1" s="706"/>
      <c r="AU1" s="707"/>
      <c r="AV1" s="706"/>
      <c r="AW1" s="707"/>
      <c r="AX1" s="706"/>
      <c r="AY1" s="707"/>
      <c r="AZ1" s="706"/>
      <c r="BA1" s="707"/>
    </row>
    <row r="2" spans="1:53" s="3" customFormat="1" ht="12.75">
      <c r="A2" s="405"/>
      <c r="B2" s="91"/>
      <c r="C2" s="92"/>
      <c r="D2" s="92"/>
      <c r="E2" s="135"/>
      <c r="G2" s="15"/>
      <c r="H2" s="93"/>
      <c r="I2" s="15"/>
      <c r="J2" s="706"/>
      <c r="K2" s="258"/>
      <c r="L2" s="706"/>
      <c r="M2" s="707"/>
      <c r="N2" s="706"/>
      <c r="O2" s="707"/>
      <c r="P2" s="706"/>
      <c r="Q2" s="707"/>
      <c r="R2" s="706"/>
      <c r="S2" s="707"/>
      <c r="T2" s="706"/>
      <c r="U2" s="707"/>
      <c r="V2" s="706"/>
      <c r="W2" s="707"/>
      <c r="Y2" s="706"/>
      <c r="Z2" s="258"/>
      <c r="AA2" s="706"/>
      <c r="AB2" s="707"/>
      <c r="AC2" s="706"/>
      <c r="AD2" s="707"/>
      <c r="AE2" s="706"/>
      <c r="AF2" s="707"/>
      <c r="AG2" s="706"/>
      <c r="AH2" s="707"/>
      <c r="AI2" s="706"/>
      <c r="AJ2" s="707"/>
      <c r="AK2" s="706"/>
      <c r="AL2" s="707"/>
      <c r="AN2" s="706"/>
      <c r="AO2" s="258"/>
      <c r="AP2" s="706"/>
      <c r="AQ2" s="707"/>
      <c r="AR2" s="706"/>
      <c r="AS2" s="707"/>
      <c r="AT2" s="706"/>
      <c r="AU2" s="707"/>
      <c r="AV2" s="706"/>
      <c r="AW2" s="707"/>
      <c r="AX2" s="706"/>
      <c r="AY2" s="707"/>
      <c r="AZ2" s="706"/>
      <c r="BA2" s="707"/>
    </row>
    <row r="3" spans="1:53" s="3" customFormat="1" ht="12.75">
      <c r="A3" s="405"/>
      <c r="B3" s="91"/>
      <c r="C3" s="92"/>
      <c r="D3" s="92"/>
      <c r="E3" s="135"/>
      <c r="G3" s="15"/>
      <c r="H3" s="93"/>
      <c r="I3" s="15"/>
      <c r="J3" s="706"/>
      <c r="K3" s="258"/>
      <c r="L3" s="706"/>
      <c r="M3" s="707"/>
      <c r="N3" s="706"/>
      <c r="O3" s="707"/>
      <c r="P3" s="706"/>
      <c r="Q3" s="707"/>
      <c r="R3" s="706"/>
      <c r="S3" s="707"/>
      <c r="T3" s="706"/>
      <c r="U3" s="707"/>
      <c r="V3" s="706"/>
      <c r="W3" s="707"/>
      <c r="Y3" s="706"/>
      <c r="Z3" s="258"/>
      <c r="AA3" s="706"/>
      <c r="AB3" s="707"/>
      <c r="AC3" s="706"/>
      <c r="AD3" s="707"/>
      <c r="AE3" s="706"/>
      <c r="AF3" s="707"/>
      <c r="AG3" s="706"/>
      <c r="AH3" s="707"/>
      <c r="AI3" s="706"/>
      <c r="AJ3" s="707"/>
      <c r="AK3" s="706"/>
      <c r="AL3" s="707"/>
      <c r="AN3" s="706"/>
      <c r="AO3" s="258"/>
      <c r="AP3" s="706"/>
      <c r="AQ3" s="707"/>
      <c r="AR3" s="706"/>
      <c r="AS3" s="707"/>
      <c r="AT3" s="706"/>
      <c r="AU3" s="707"/>
      <c r="AV3" s="706"/>
      <c r="AW3" s="707"/>
      <c r="AX3" s="706"/>
      <c r="AY3" s="707"/>
      <c r="AZ3" s="706"/>
      <c r="BA3" s="707"/>
    </row>
    <row r="4" spans="1:53" s="3" customFormat="1" ht="12.75">
      <c r="A4" s="405"/>
      <c r="B4" s="91"/>
      <c r="C4" s="92"/>
      <c r="D4" s="92"/>
      <c r="E4" s="135"/>
      <c r="G4" s="15"/>
      <c r="H4" s="93"/>
      <c r="I4" s="15"/>
      <c r="J4" s="706"/>
      <c r="K4" s="258"/>
      <c r="L4" s="706"/>
      <c r="M4" s="707"/>
      <c r="N4" s="706"/>
      <c r="O4" s="707"/>
      <c r="P4" s="706"/>
      <c r="Q4" s="707"/>
      <c r="R4" s="706"/>
      <c r="S4" s="707"/>
      <c r="T4" s="706"/>
      <c r="U4" s="707"/>
      <c r="V4" s="706"/>
      <c r="W4" s="707"/>
      <c r="Y4" s="706"/>
      <c r="Z4" s="258"/>
      <c r="AA4" s="706"/>
      <c r="AB4" s="707"/>
      <c r="AC4" s="706"/>
      <c r="AD4" s="707"/>
      <c r="AE4" s="706"/>
      <c r="AF4" s="707"/>
      <c r="AG4" s="706"/>
      <c r="AH4" s="707"/>
      <c r="AI4" s="706"/>
      <c r="AJ4" s="707"/>
      <c r="AK4" s="706"/>
      <c r="AL4" s="707"/>
      <c r="AN4" s="706"/>
      <c r="AO4" s="258"/>
      <c r="AP4" s="706"/>
      <c r="AQ4" s="707"/>
      <c r="AR4" s="706"/>
      <c r="AS4" s="707"/>
      <c r="AT4" s="706"/>
      <c r="AU4" s="707"/>
      <c r="AV4" s="706"/>
      <c r="AW4" s="707"/>
      <c r="AX4" s="706"/>
      <c r="AY4" s="707"/>
      <c r="AZ4" s="706"/>
      <c r="BA4" s="707"/>
    </row>
    <row r="5" spans="1:53" s="3" customFormat="1" ht="12.75">
      <c r="A5" s="405"/>
      <c r="B5" s="91"/>
      <c r="C5" s="92"/>
      <c r="D5" s="92"/>
      <c r="E5" s="135"/>
      <c r="G5" s="15"/>
      <c r="H5" s="93"/>
      <c r="I5" s="15"/>
      <c r="J5" s="706"/>
      <c r="K5" s="258"/>
      <c r="L5" s="706"/>
      <c r="M5" s="707"/>
      <c r="N5" s="706"/>
      <c r="O5" s="707"/>
      <c r="P5" s="706"/>
      <c r="Q5" s="707"/>
      <c r="R5" s="706"/>
      <c r="S5" s="707"/>
      <c r="T5" s="706"/>
      <c r="U5" s="707"/>
      <c r="V5" s="706"/>
      <c r="W5" s="707"/>
      <c r="Y5" s="706"/>
      <c r="Z5" s="258"/>
      <c r="AA5" s="706"/>
      <c r="AB5" s="707"/>
      <c r="AC5" s="706"/>
      <c r="AD5" s="707"/>
      <c r="AE5" s="706"/>
      <c r="AF5" s="707"/>
      <c r="AG5" s="706"/>
      <c r="AH5" s="707"/>
      <c r="AI5" s="706"/>
      <c r="AJ5" s="707"/>
      <c r="AK5" s="706"/>
      <c r="AL5" s="707"/>
      <c r="AN5" s="706"/>
      <c r="AO5" s="258"/>
      <c r="AP5" s="706"/>
      <c r="AQ5" s="707"/>
      <c r="AR5" s="706"/>
      <c r="AS5" s="707"/>
      <c r="AT5" s="706"/>
      <c r="AU5" s="707"/>
      <c r="AV5" s="706"/>
      <c r="AW5" s="707"/>
      <c r="AX5" s="706"/>
      <c r="AY5" s="707"/>
      <c r="AZ5" s="706"/>
      <c r="BA5" s="707"/>
    </row>
    <row r="6" spans="1:53" s="3" customFormat="1" ht="22.5" customHeight="1">
      <c r="A6" s="405"/>
      <c r="B6" s="96" t="s">
        <v>222</v>
      </c>
      <c r="C6" s="96"/>
      <c r="D6" s="96"/>
      <c r="E6" s="96"/>
      <c r="F6" s="96"/>
      <c r="G6" s="97"/>
      <c r="H6" s="506" t="s">
        <v>223</v>
      </c>
      <c r="I6" s="97"/>
      <c r="J6" s="708">
        <v>2009</v>
      </c>
      <c r="K6" s="708"/>
      <c r="L6" s="708"/>
      <c r="M6" s="708"/>
      <c r="N6" s="708"/>
      <c r="O6" s="708"/>
      <c r="P6" s="708"/>
      <c r="Q6" s="708"/>
      <c r="R6" s="708"/>
      <c r="S6" s="708"/>
      <c r="T6" s="708"/>
      <c r="U6" s="708"/>
      <c r="V6" s="708"/>
      <c r="W6" s="708"/>
      <c r="Y6" s="708">
        <v>2010</v>
      </c>
      <c r="Z6" s="708"/>
      <c r="AA6" s="708"/>
      <c r="AB6" s="708"/>
      <c r="AC6" s="708"/>
      <c r="AD6" s="708"/>
      <c r="AE6" s="708"/>
      <c r="AF6" s="708"/>
      <c r="AG6" s="708"/>
      <c r="AH6" s="708"/>
      <c r="AI6" s="708"/>
      <c r="AJ6" s="708"/>
      <c r="AK6" s="708"/>
      <c r="AL6" s="708"/>
      <c r="AN6" s="98">
        <v>2011</v>
      </c>
      <c r="AO6" s="98"/>
      <c r="AP6" s="98"/>
      <c r="AQ6" s="98"/>
      <c r="AR6" s="98"/>
      <c r="AS6" s="98"/>
      <c r="AT6" s="98"/>
      <c r="AU6" s="98"/>
      <c r="AV6" s="98"/>
      <c r="AW6" s="98"/>
      <c r="AX6" s="98"/>
      <c r="AY6" s="98"/>
      <c r="AZ6" s="98"/>
      <c r="BA6" s="98"/>
    </row>
    <row r="7" spans="1:53" s="3" customFormat="1" ht="28.5" customHeight="1">
      <c r="A7" s="405"/>
      <c r="B7" s="96"/>
      <c r="C7" s="96"/>
      <c r="D7" s="96"/>
      <c r="E7" s="96"/>
      <c r="F7" s="96"/>
      <c r="G7" s="97"/>
      <c r="H7" s="506"/>
      <c r="I7" s="97"/>
      <c r="J7" s="99" t="s">
        <v>224</v>
      </c>
      <c r="K7" s="100" t="s">
        <v>225</v>
      </c>
      <c r="L7" s="99" t="s">
        <v>226</v>
      </c>
      <c r="M7" s="100" t="s">
        <v>227</v>
      </c>
      <c r="N7" s="101" t="s">
        <v>228</v>
      </c>
      <c r="O7" s="102" t="s">
        <v>229</v>
      </c>
      <c r="P7" s="99" t="s">
        <v>230</v>
      </c>
      <c r="Q7" s="100" t="s">
        <v>231</v>
      </c>
      <c r="R7" s="99" t="s">
        <v>232</v>
      </c>
      <c r="S7" s="100" t="s">
        <v>233</v>
      </c>
      <c r="T7" s="101" t="s">
        <v>234</v>
      </c>
      <c r="U7" s="100" t="s">
        <v>235</v>
      </c>
      <c r="V7" s="103" t="s">
        <v>236</v>
      </c>
      <c r="W7" s="100" t="s">
        <v>237</v>
      </c>
      <c r="Y7" s="99" t="s">
        <v>238</v>
      </c>
      <c r="Z7" s="100" t="s">
        <v>239</v>
      </c>
      <c r="AA7" s="99" t="s">
        <v>240</v>
      </c>
      <c r="AB7" s="100" t="s">
        <v>241</v>
      </c>
      <c r="AC7" s="101" t="s">
        <v>242</v>
      </c>
      <c r="AD7" s="102" t="s">
        <v>243</v>
      </c>
      <c r="AE7" s="99" t="s">
        <v>244</v>
      </c>
      <c r="AF7" s="100" t="s">
        <v>245</v>
      </c>
      <c r="AG7" s="99" t="s">
        <v>246</v>
      </c>
      <c r="AH7" s="100" t="s">
        <v>247</v>
      </c>
      <c r="AI7" s="101" t="s">
        <v>248</v>
      </c>
      <c r="AJ7" s="100" t="s">
        <v>249</v>
      </c>
      <c r="AK7" s="103" t="s">
        <v>250</v>
      </c>
      <c r="AL7" s="100" t="s">
        <v>251</v>
      </c>
      <c r="AN7" s="99" t="s">
        <v>252</v>
      </c>
      <c r="AO7" s="100" t="s">
        <v>253</v>
      </c>
      <c r="AP7" s="99" t="s">
        <v>254</v>
      </c>
      <c r="AQ7" s="100" t="s">
        <v>255</v>
      </c>
      <c r="AR7" s="101" t="s">
        <v>256</v>
      </c>
      <c r="AS7" s="102" t="s">
        <v>257</v>
      </c>
      <c r="AT7" s="99" t="s">
        <v>258</v>
      </c>
      <c r="AU7" s="100" t="s">
        <v>259</v>
      </c>
      <c r="AV7" s="99" t="s">
        <v>260</v>
      </c>
      <c r="AW7" s="100" t="s">
        <v>261</v>
      </c>
      <c r="AX7" s="101" t="s">
        <v>262</v>
      </c>
      <c r="AY7" s="100" t="s">
        <v>263</v>
      </c>
      <c r="AZ7" s="103" t="s">
        <v>264</v>
      </c>
      <c r="BA7" s="100" t="s">
        <v>265</v>
      </c>
    </row>
    <row r="8" spans="1:53" s="3" customFormat="1" ht="8.25" customHeight="1">
      <c r="A8" s="405"/>
      <c r="B8" s="91"/>
      <c r="C8" s="92"/>
      <c r="D8" s="92"/>
      <c r="E8" s="135"/>
      <c r="G8" s="15"/>
      <c r="H8" s="93"/>
      <c r="I8" s="15"/>
      <c r="J8" s="709"/>
      <c r="K8" s="268"/>
      <c r="L8" s="709"/>
      <c r="M8" s="710"/>
      <c r="N8" s="709"/>
      <c r="O8" s="710"/>
      <c r="P8" s="709"/>
      <c r="Q8" s="710"/>
      <c r="R8" s="709"/>
      <c r="S8" s="710"/>
      <c r="T8" s="709"/>
      <c r="U8" s="710"/>
      <c r="V8" s="709"/>
      <c r="W8" s="710"/>
      <c r="Y8" s="709"/>
      <c r="Z8" s="268"/>
      <c r="AA8" s="709"/>
      <c r="AB8" s="710"/>
      <c r="AC8" s="709"/>
      <c r="AD8" s="710"/>
      <c r="AE8" s="709"/>
      <c r="AF8" s="710"/>
      <c r="AG8" s="709"/>
      <c r="AH8" s="710"/>
      <c r="AI8" s="709"/>
      <c r="AJ8" s="710"/>
      <c r="AK8" s="709"/>
      <c r="AL8" s="710"/>
      <c r="AN8" s="709"/>
      <c r="AO8" s="268"/>
      <c r="AP8" s="709"/>
      <c r="AQ8" s="710"/>
      <c r="AR8" s="709"/>
      <c r="AS8" s="710"/>
      <c r="AT8" s="709"/>
      <c r="AU8" s="710"/>
      <c r="AV8" s="709"/>
      <c r="AW8" s="710"/>
      <c r="AX8" s="709"/>
      <c r="AY8" s="710"/>
      <c r="AZ8" s="709"/>
      <c r="BA8" s="710"/>
    </row>
    <row r="9" spans="1:53" s="484" customFormat="1" ht="15" customHeight="1">
      <c r="A9" s="482"/>
      <c r="B9" s="108" t="s">
        <v>267</v>
      </c>
      <c r="C9" s="108"/>
      <c r="D9" s="406"/>
      <c r="E9" s="711"/>
      <c r="F9" s="712"/>
      <c r="G9" s="486"/>
      <c r="H9" s="457"/>
      <c r="I9" s="486"/>
      <c r="J9" s="114"/>
      <c r="K9" s="115"/>
      <c r="L9" s="114"/>
      <c r="M9" s="115"/>
      <c r="N9" s="713"/>
      <c r="O9" s="714"/>
      <c r="P9" s="715"/>
      <c r="Q9" s="716"/>
      <c r="R9" s="715"/>
      <c r="S9" s="716"/>
      <c r="T9" s="713"/>
      <c r="U9" s="717"/>
      <c r="V9" s="715"/>
      <c r="W9" s="716"/>
      <c r="Y9" s="114"/>
      <c r="Z9" s="115"/>
      <c r="AA9" s="114"/>
      <c r="AB9" s="115"/>
      <c r="AC9" s="713"/>
      <c r="AD9" s="714"/>
      <c r="AE9" s="715"/>
      <c r="AF9" s="716"/>
      <c r="AG9" s="715"/>
      <c r="AH9" s="716"/>
      <c r="AI9" s="713"/>
      <c r="AJ9" s="717"/>
      <c r="AK9" s="715"/>
      <c r="AL9" s="716"/>
      <c r="AN9" s="114"/>
      <c r="AO9" s="115"/>
      <c r="AP9" s="114"/>
      <c r="AQ9" s="115"/>
      <c r="AR9" s="713"/>
      <c r="AS9" s="714"/>
      <c r="AT9" s="715"/>
      <c r="AU9" s="716"/>
      <c r="AV9" s="715"/>
      <c r="AW9" s="716"/>
      <c r="AX9" s="713"/>
      <c r="AY9" s="717"/>
      <c r="AZ9" s="715"/>
      <c r="BA9" s="716"/>
    </row>
    <row r="10" spans="1:53" s="409" customFormat="1" ht="15" customHeight="1">
      <c r="A10" s="408"/>
      <c r="B10" s="135" t="s">
        <v>375</v>
      </c>
      <c r="E10" s="135"/>
      <c r="F10" s="135"/>
      <c r="G10" s="135"/>
      <c r="H10" s="458"/>
      <c r="I10" s="135"/>
      <c r="J10" s="411"/>
      <c r="K10" s="412"/>
      <c r="L10" s="411"/>
      <c r="M10" s="412"/>
      <c r="N10" s="413"/>
      <c r="O10" s="414"/>
      <c r="P10" s="411"/>
      <c r="Q10" s="412"/>
      <c r="R10" s="411"/>
      <c r="S10" s="412"/>
      <c r="T10" s="413"/>
      <c r="U10" s="415"/>
      <c r="V10" s="411"/>
      <c r="W10" s="412"/>
      <c r="Y10" s="411"/>
      <c r="Z10" s="412"/>
      <c r="AA10" s="411"/>
      <c r="AB10" s="412"/>
      <c r="AC10" s="413"/>
      <c r="AD10" s="414"/>
      <c r="AE10" s="411"/>
      <c r="AF10" s="412"/>
      <c r="AG10" s="411"/>
      <c r="AH10" s="412"/>
      <c r="AI10" s="413"/>
      <c r="AJ10" s="415"/>
      <c r="AK10" s="411"/>
      <c r="AL10" s="412"/>
      <c r="AN10" s="411"/>
      <c r="AO10" s="412"/>
      <c r="AP10" s="411"/>
      <c r="AQ10" s="412"/>
      <c r="AR10" s="413"/>
      <c r="AS10" s="414"/>
      <c r="AT10" s="411"/>
      <c r="AU10" s="412"/>
      <c r="AV10" s="411"/>
      <c r="AW10" s="412"/>
      <c r="AX10" s="413"/>
      <c r="AY10" s="415"/>
      <c r="AZ10" s="411"/>
      <c r="BA10" s="412"/>
    </row>
    <row r="11" spans="1:53" s="417" customFormat="1" ht="15" customHeight="1">
      <c r="A11" s="416"/>
      <c r="B11" s="135" t="s">
        <v>376</v>
      </c>
      <c r="E11" s="418"/>
      <c r="H11" s="718"/>
      <c r="J11" s="411"/>
      <c r="K11" s="412"/>
      <c r="L11" s="411"/>
      <c r="M11" s="412"/>
      <c r="N11" s="413"/>
      <c r="O11" s="414"/>
      <c r="P11" s="411"/>
      <c r="Q11" s="412"/>
      <c r="R11" s="411"/>
      <c r="S11" s="412"/>
      <c r="T11" s="413"/>
      <c r="U11" s="415"/>
      <c r="V11" s="411"/>
      <c r="W11" s="412"/>
      <c r="Y11" s="411"/>
      <c r="Z11" s="412"/>
      <c r="AA11" s="411"/>
      <c r="AB11" s="412"/>
      <c r="AC11" s="413"/>
      <c r="AD11" s="414"/>
      <c r="AE11" s="411"/>
      <c r="AF11" s="412"/>
      <c r="AG11" s="411"/>
      <c r="AH11" s="412"/>
      <c r="AI11" s="413"/>
      <c r="AJ11" s="415"/>
      <c r="AK11" s="411"/>
      <c r="AL11" s="412"/>
      <c r="AN11" s="411"/>
      <c r="AO11" s="412"/>
      <c r="AP11" s="411"/>
      <c r="AQ11" s="412"/>
      <c r="AR11" s="413"/>
      <c r="AS11" s="414"/>
      <c r="AT11" s="411"/>
      <c r="AU11" s="412"/>
      <c r="AV11" s="411"/>
      <c r="AW11" s="412"/>
      <c r="AX11" s="413"/>
      <c r="AY11" s="415"/>
      <c r="AZ11" s="411"/>
      <c r="BA11" s="412"/>
    </row>
    <row r="12" spans="1:53" s="484" customFormat="1" ht="18" customHeight="1">
      <c r="A12" s="482"/>
      <c r="B12" s="719" t="s">
        <v>5</v>
      </c>
      <c r="C12" s="720"/>
      <c r="D12" s="721"/>
      <c r="E12" s="722"/>
      <c r="F12" s="723"/>
      <c r="G12" s="724"/>
      <c r="H12" s="725"/>
      <c r="I12" s="724"/>
      <c r="J12" s="726"/>
      <c r="K12" s="727"/>
      <c r="L12" s="726"/>
      <c r="M12" s="727"/>
      <c r="N12" s="728"/>
      <c r="O12" s="727"/>
      <c r="P12" s="729"/>
      <c r="Q12" s="730"/>
      <c r="R12" s="731"/>
      <c r="S12" s="730"/>
      <c r="T12" s="729"/>
      <c r="U12" s="732"/>
      <c r="V12" s="731"/>
      <c r="W12" s="730"/>
      <c r="Y12" s="726"/>
      <c r="Z12" s="727"/>
      <c r="AA12" s="726"/>
      <c r="AB12" s="733"/>
      <c r="AC12" s="726"/>
      <c r="AD12" s="727"/>
      <c r="AE12" s="734"/>
      <c r="AF12" s="730"/>
      <c r="AG12" s="731"/>
      <c r="AH12" s="730"/>
      <c r="AI12" s="729"/>
      <c r="AJ12" s="732"/>
      <c r="AK12" s="731"/>
      <c r="AL12" s="730"/>
      <c r="AN12" s="726"/>
      <c r="AO12" s="727"/>
      <c r="AP12" s="726"/>
      <c r="AQ12" s="733"/>
      <c r="AR12" s="726"/>
      <c r="AS12" s="727"/>
      <c r="AT12" s="734"/>
      <c r="AU12" s="730"/>
      <c r="AV12" s="731"/>
      <c r="AW12" s="730"/>
      <c r="AX12" s="729"/>
      <c r="AY12" s="732"/>
      <c r="AZ12" s="731"/>
      <c r="BA12" s="730"/>
    </row>
    <row r="13" spans="1:53" s="738" customFormat="1" ht="15" customHeight="1">
      <c r="A13" s="735"/>
      <c r="B13" s="736"/>
      <c r="C13" s="122" t="s">
        <v>443</v>
      </c>
      <c r="D13" s="736"/>
      <c r="E13" s="737"/>
      <c r="F13" s="736"/>
      <c r="H13" s="739"/>
      <c r="J13" s="422"/>
      <c r="K13" s="423"/>
      <c r="L13" s="422"/>
      <c r="M13" s="425"/>
      <c r="N13" s="426"/>
      <c r="O13" s="427"/>
      <c r="P13" s="422"/>
      <c r="Q13" s="425"/>
      <c r="R13" s="422"/>
      <c r="S13" s="423"/>
      <c r="T13" s="426"/>
      <c r="U13" s="429"/>
      <c r="V13" s="422"/>
      <c r="W13" s="425"/>
      <c r="Y13" s="422"/>
      <c r="Z13" s="423"/>
      <c r="AA13" s="422"/>
      <c r="AB13" s="425"/>
      <c r="AC13" s="426"/>
      <c r="AD13" s="427"/>
      <c r="AE13" s="422"/>
      <c r="AF13" s="425"/>
      <c r="AG13" s="422"/>
      <c r="AH13" s="423"/>
      <c r="AI13" s="426"/>
      <c r="AJ13" s="429"/>
      <c r="AK13" s="422"/>
      <c r="AL13" s="425"/>
      <c r="AN13" s="422"/>
      <c r="AO13" s="423"/>
      <c r="AP13" s="422"/>
      <c r="AQ13" s="425"/>
      <c r="AR13" s="426"/>
      <c r="AS13" s="427"/>
      <c r="AT13" s="422"/>
      <c r="AU13" s="425"/>
      <c r="AV13" s="422"/>
      <c r="AW13" s="423"/>
      <c r="AX13" s="426"/>
      <c r="AY13" s="429"/>
      <c r="AZ13" s="422"/>
      <c r="BA13" s="425"/>
    </row>
    <row r="14" spans="1:53" s="409" customFormat="1" ht="15" customHeight="1">
      <c r="A14" s="408"/>
      <c r="C14" s="135" t="s">
        <v>375</v>
      </c>
      <c r="E14" s="135"/>
      <c r="F14" s="135"/>
      <c r="G14" s="135"/>
      <c r="H14" s="458"/>
      <c r="I14" s="135"/>
      <c r="J14" s="411"/>
      <c r="K14" s="412"/>
      <c r="L14" s="411"/>
      <c r="M14" s="412"/>
      <c r="N14" s="413"/>
      <c r="O14" s="414"/>
      <c r="P14" s="411"/>
      <c r="Q14" s="412"/>
      <c r="R14" s="411"/>
      <c r="S14" s="412"/>
      <c r="T14" s="413"/>
      <c r="U14" s="415"/>
      <c r="V14" s="411"/>
      <c r="W14" s="412"/>
      <c r="Y14" s="411"/>
      <c r="Z14" s="412"/>
      <c r="AA14" s="411"/>
      <c r="AB14" s="412"/>
      <c r="AC14" s="413"/>
      <c r="AD14" s="414"/>
      <c r="AE14" s="411"/>
      <c r="AF14" s="412"/>
      <c r="AG14" s="411"/>
      <c r="AH14" s="412"/>
      <c r="AI14" s="413"/>
      <c r="AJ14" s="415"/>
      <c r="AK14" s="411"/>
      <c r="AL14" s="412"/>
      <c r="AN14" s="411"/>
      <c r="AO14" s="412"/>
      <c r="AP14" s="411"/>
      <c r="AQ14" s="412"/>
      <c r="AR14" s="413"/>
      <c r="AS14" s="414"/>
      <c r="AT14" s="411"/>
      <c r="AU14" s="412"/>
      <c r="AV14" s="411"/>
      <c r="AW14" s="412"/>
      <c r="AX14" s="413"/>
      <c r="AY14" s="415"/>
      <c r="AZ14" s="411"/>
      <c r="BA14" s="412"/>
    </row>
    <row r="15" spans="1:53" s="417" customFormat="1" ht="15" customHeight="1">
      <c r="A15" s="416"/>
      <c r="C15" s="135" t="s">
        <v>376</v>
      </c>
      <c r="E15" s="418"/>
      <c r="H15" s="718"/>
      <c r="J15" s="411"/>
      <c r="K15" s="412"/>
      <c r="L15" s="411"/>
      <c r="M15" s="412"/>
      <c r="N15" s="413"/>
      <c r="O15" s="414"/>
      <c r="P15" s="411"/>
      <c r="Q15" s="412"/>
      <c r="R15" s="411"/>
      <c r="S15" s="412"/>
      <c r="T15" s="413"/>
      <c r="U15" s="415"/>
      <c r="V15" s="411"/>
      <c r="W15" s="412"/>
      <c r="Y15" s="411"/>
      <c r="Z15" s="412"/>
      <c r="AA15" s="411"/>
      <c r="AB15" s="412"/>
      <c r="AC15" s="413"/>
      <c r="AD15" s="414"/>
      <c r="AE15" s="411"/>
      <c r="AF15" s="412"/>
      <c r="AG15" s="411"/>
      <c r="AH15" s="412"/>
      <c r="AI15" s="413"/>
      <c r="AJ15" s="415"/>
      <c r="AK15" s="411"/>
      <c r="AL15" s="412"/>
      <c r="AN15" s="411"/>
      <c r="AO15" s="412"/>
      <c r="AP15" s="411"/>
      <c r="AQ15" s="412"/>
      <c r="AR15" s="413"/>
      <c r="AS15" s="414"/>
      <c r="AT15" s="411"/>
      <c r="AU15" s="412"/>
      <c r="AV15" s="411"/>
      <c r="AW15" s="412"/>
      <c r="AX15" s="413"/>
      <c r="AY15" s="415"/>
      <c r="AZ15" s="411"/>
      <c r="BA15" s="412"/>
    </row>
    <row r="16" spans="1:53" s="738" customFormat="1" ht="15" customHeight="1">
      <c r="A16" s="735"/>
      <c r="B16" s="736"/>
      <c r="C16" s="164"/>
      <c r="D16" s="165" t="s">
        <v>444</v>
      </c>
      <c r="E16" s="737"/>
      <c r="F16" s="736"/>
      <c r="H16" s="533" t="s">
        <v>162</v>
      </c>
      <c r="J16" s="128"/>
      <c r="K16" s="129"/>
      <c r="L16" s="128"/>
      <c r="M16" s="131"/>
      <c r="N16" s="132"/>
      <c r="O16" s="133"/>
      <c r="P16" s="128"/>
      <c r="Q16" s="131"/>
      <c r="R16" s="128"/>
      <c r="S16" s="129"/>
      <c r="T16" s="132"/>
      <c r="U16" s="740"/>
      <c r="V16" s="128"/>
      <c r="W16" s="131"/>
      <c r="Y16" s="128"/>
      <c r="Z16" s="129"/>
      <c r="AA16" s="128"/>
      <c r="AB16" s="129"/>
      <c r="AC16" s="132"/>
      <c r="AD16" s="133"/>
      <c r="AE16" s="128"/>
      <c r="AF16" s="131"/>
      <c r="AG16" s="128"/>
      <c r="AH16" s="129"/>
      <c r="AI16" s="132"/>
      <c r="AJ16" s="740"/>
      <c r="AK16" s="128"/>
      <c r="AL16" s="131"/>
      <c r="AN16" s="128"/>
      <c r="AO16" s="131"/>
      <c r="AP16" s="128"/>
      <c r="AQ16" s="129"/>
      <c r="AR16" s="132"/>
      <c r="AS16" s="133"/>
      <c r="AT16" s="128"/>
      <c r="AU16" s="131"/>
      <c r="AV16" s="128"/>
      <c r="AW16" s="129"/>
      <c r="AX16" s="132"/>
      <c r="AY16" s="740"/>
      <c r="AZ16" s="128"/>
      <c r="BA16" s="131"/>
    </row>
    <row r="17" spans="1:53" s="3" customFormat="1" ht="8.25" customHeight="1">
      <c r="A17" s="405"/>
      <c r="B17" s="91"/>
      <c r="C17" s="92"/>
      <c r="D17" s="92"/>
      <c r="E17" s="135"/>
      <c r="F17" s="15"/>
      <c r="G17" s="15"/>
      <c r="H17" s="105"/>
      <c r="I17" s="15"/>
      <c r="J17" s="741"/>
      <c r="K17" s="258"/>
      <c r="L17" s="741"/>
      <c r="M17" s="742"/>
      <c r="N17" s="743"/>
      <c r="O17" s="742"/>
      <c r="P17" s="743"/>
      <c r="Q17" s="742"/>
      <c r="R17" s="741"/>
      <c r="S17" s="742"/>
      <c r="T17" s="743"/>
      <c r="U17" s="742"/>
      <c r="V17" s="744"/>
      <c r="W17" s="742"/>
      <c r="Y17" s="741"/>
      <c r="Z17" s="258"/>
      <c r="AA17" s="741"/>
      <c r="AB17" s="742"/>
      <c r="AC17" s="745"/>
      <c r="AD17" s="746"/>
      <c r="AE17" s="741"/>
      <c r="AF17" s="742"/>
      <c r="AG17" s="741"/>
      <c r="AH17" s="747"/>
      <c r="AI17" s="748"/>
      <c r="AJ17" s="749"/>
      <c r="AK17" s="750"/>
      <c r="AL17" s="747"/>
      <c r="AN17" s="741"/>
      <c r="AO17" s="258"/>
      <c r="AP17" s="741"/>
      <c r="AQ17" s="742"/>
      <c r="AR17" s="745"/>
      <c r="AS17" s="746"/>
      <c r="AT17" s="741"/>
      <c r="AU17" s="742"/>
      <c r="AV17" s="741"/>
      <c r="AW17" s="747"/>
      <c r="AX17" s="748"/>
      <c r="AY17" s="749"/>
      <c r="AZ17" s="750"/>
      <c r="BA17" s="747"/>
    </row>
    <row r="18" spans="1:53" s="484" customFormat="1" ht="18" customHeight="1">
      <c r="A18" s="482"/>
      <c r="B18" s="719" t="s">
        <v>51</v>
      </c>
      <c r="C18" s="720"/>
      <c r="D18" s="721"/>
      <c r="E18" s="722"/>
      <c r="F18" s="723"/>
      <c r="G18" s="724"/>
      <c r="H18" s="725"/>
      <c r="I18" s="724"/>
      <c r="J18" s="751"/>
      <c r="K18" s="752"/>
      <c r="L18" s="751"/>
      <c r="M18" s="752"/>
      <c r="N18" s="753"/>
      <c r="O18" s="752"/>
      <c r="P18" s="754"/>
      <c r="Q18" s="755"/>
      <c r="R18" s="756"/>
      <c r="S18" s="755"/>
      <c r="T18" s="754"/>
      <c r="U18" s="755"/>
      <c r="V18" s="757"/>
      <c r="W18" s="755"/>
      <c r="Y18" s="751"/>
      <c r="Z18" s="752"/>
      <c r="AA18" s="751"/>
      <c r="AB18" s="752"/>
      <c r="AC18" s="758"/>
      <c r="AD18" s="752"/>
      <c r="AE18" s="759"/>
      <c r="AF18" s="755"/>
      <c r="AG18" s="756"/>
      <c r="AH18" s="730"/>
      <c r="AI18" s="729"/>
      <c r="AJ18" s="732"/>
      <c r="AK18" s="731"/>
      <c r="AL18" s="730"/>
      <c r="AN18" s="751"/>
      <c r="AO18" s="752"/>
      <c r="AP18" s="751"/>
      <c r="AQ18" s="752"/>
      <c r="AR18" s="758"/>
      <c r="AS18" s="752"/>
      <c r="AT18" s="759"/>
      <c r="AU18" s="755"/>
      <c r="AV18" s="756"/>
      <c r="AW18" s="730"/>
      <c r="AX18" s="729"/>
      <c r="AY18" s="732"/>
      <c r="AZ18" s="731"/>
      <c r="BA18" s="730"/>
    </row>
    <row r="19" spans="1:53" s="738" customFormat="1" ht="15" customHeight="1">
      <c r="A19" s="735"/>
      <c r="B19" s="736"/>
      <c r="C19" s="122" t="s">
        <v>445</v>
      </c>
      <c r="D19" s="736"/>
      <c r="E19" s="737"/>
      <c r="F19" s="736"/>
      <c r="H19" s="739"/>
      <c r="J19" s="422"/>
      <c r="K19" s="423"/>
      <c r="L19" s="422"/>
      <c r="M19" s="425"/>
      <c r="N19" s="426"/>
      <c r="O19" s="427"/>
      <c r="P19" s="422"/>
      <c r="Q19" s="425"/>
      <c r="R19" s="422"/>
      <c r="S19" s="423"/>
      <c r="T19" s="426"/>
      <c r="U19" s="429"/>
      <c r="V19" s="422"/>
      <c r="W19" s="425"/>
      <c r="Y19" s="422"/>
      <c r="Z19" s="423"/>
      <c r="AA19" s="422"/>
      <c r="AB19" s="425"/>
      <c r="AC19" s="426"/>
      <c r="AD19" s="427"/>
      <c r="AE19" s="422"/>
      <c r="AF19" s="425"/>
      <c r="AG19" s="422"/>
      <c r="AH19" s="423"/>
      <c r="AI19" s="426"/>
      <c r="AJ19" s="429"/>
      <c r="AK19" s="422"/>
      <c r="AL19" s="425"/>
      <c r="AN19" s="422"/>
      <c r="AO19" s="423"/>
      <c r="AP19" s="422"/>
      <c r="AQ19" s="425"/>
      <c r="AR19" s="426"/>
      <c r="AS19" s="427"/>
      <c r="AT19" s="422"/>
      <c r="AU19" s="425"/>
      <c r="AV19" s="422"/>
      <c r="AW19" s="423"/>
      <c r="AX19" s="426"/>
      <c r="AY19" s="429"/>
      <c r="AZ19" s="422"/>
      <c r="BA19" s="425"/>
    </row>
    <row r="20" spans="1:53" s="409" customFormat="1" ht="15" customHeight="1">
      <c r="A20" s="408"/>
      <c r="C20" s="135" t="s">
        <v>375</v>
      </c>
      <c r="E20" s="135"/>
      <c r="F20" s="135"/>
      <c r="G20" s="135"/>
      <c r="H20" s="458"/>
      <c r="I20" s="135"/>
      <c r="J20" s="411"/>
      <c r="K20" s="412"/>
      <c r="L20" s="411"/>
      <c r="M20" s="412"/>
      <c r="N20" s="141"/>
      <c r="O20" s="414"/>
      <c r="P20" s="411"/>
      <c r="Q20" s="412"/>
      <c r="R20" s="411"/>
      <c r="S20" s="412"/>
      <c r="T20" s="413"/>
      <c r="U20" s="415"/>
      <c r="V20" s="411"/>
      <c r="W20" s="412"/>
      <c r="Y20" s="411"/>
      <c r="Z20" s="412"/>
      <c r="AA20" s="411"/>
      <c r="AB20" s="412"/>
      <c r="AC20" s="141"/>
      <c r="AD20" s="414"/>
      <c r="AE20" s="411"/>
      <c r="AF20" s="412"/>
      <c r="AG20" s="411"/>
      <c r="AH20" s="412"/>
      <c r="AI20" s="413"/>
      <c r="AJ20" s="415"/>
      <c r="AK20" s="411"/>
      <c r="AL20" s="412"/>
      <c r="AN20" s="411"/>
      <c r="AO20" s="412"/>
      <c r="AP20" s="411"/>
      <c r="AQ20" s="412"/>
      <c r="AR20" s="141"/>
      <c r="AS20" s="414"/>
      <c r="AT20" s="411"/>
      <c r="AU20" s="412"/>
      <c r="AV20" s="411"/>
      <c r="AW20" s="412"/>
      <c r="AX20" s="413"/>
      <c r="AY20" s="415"/>
      <c r="AZ20" s="411"/>
      <c r="BA20" s="412"/>
    </row>
    <row r="21" spans="1:53" s="417" customFormat="1" ht="15" customHeight="1">
      <c r="A21" s="416"/>
      <c r="C21" s="135" t="s">
        <v>376</v>
      </c>
      <c r="E21" s="418"/>
      <c r="H21" s="718"/>
      <c r="J21" s="411"/>
      <c r="K21" s="412"/>
      <c r="L21" s="411"/>
      <c r="M21" s="412"/>
      <c r="N21" s="413"/>
      <c r="O21" s="414"/>
      <c r="P21" s="411"/>
      <c r="Q21" s="412"/>
      <c r="R21" s="411"/>
      <c r="S21" s="412"/>
      <c r="T21" s="413"/>
      <c r="U21" s="415"/>
      <c r="V21" s="411"/>
      <c r="W21" s="412"/>
      <c r="Y21" s="411"/>
      <c r="Z21" s="412"/>
      <c r="AA21" s="411"/>
      <c r="AB21" s="412"/>
      <c r="AC21" s="413"/>
      <c r="AD21" s="414"/>
      <c r="AE21" s="411"/>
      <c r="AF21" s="412"/>
      <c r="AG21" s="411"/>
      <c r="AH21" s="412"/>
      <c r="AI21" s="413"/>
      <c r="AJ21" s="415"/>
      <c r="AK21" s="411"/>
      <c r="AL21" s="412"/>
      <c r="AN21" s="411"/>
      <c r="AO21" s="412"/>
      <c r="AP21" s="411"/>
      <c r="AQ21" s="412"/>
      <c r="AR21" s="413"/>
      <c r="AS21" s="414"/>
      <c r="AT21" s="411"/>
      <c r="AU21" s="412"/>
      <c r="AV21" s="411"/>
      <c r="AW21" s="412"/>
      <c r="AX21" s="413"/>
      <c r="AY21" s="415"/>
      <c r="AZ21" s="411"/>
      <c r="BA21" s="412"/>
    </row>
    <row r="22" spans="1:53" s="91" customFormat="1" ht="15" customHeight="1">
      <c r="A22" s="421"/>
      <c r="B22" s="124"/>
      <c r="C22" s="124"/>
      <c r="D22" s="124" t="s">
        <v>446</v>
      </c>
      <c r="E22" s="122"/>
      <c r="F22" s="124"/>
      <c r="G22" s="125"/>
      <c r="H22" s="127" t="s">
        <v>170</v>
      </c>
      <c r="I22" s="126"/>
      <c r="J22" s="422"/>
      <c r="K22" s="423"/>
      <c r="L22" s="422"/>
      <c r="M22" s="425"/>
      <c r="N22" s="426"/>
      <c r="O22" s="427"/>
      <c r="P22" s="422"/>
      <c r="Q22" s="425"/>
      <c r="R22" s="422"/>
      <c r="S22" s="423"/>
      <c r="T22" s="426"/>
      <c r="U22" s="429"/>
      <c r="V22" s="422"/>
      <c r="W22" s="425"/>
      <c r="Y22" s="422"/>
      <c r="Z22" s="423"/>
      <c r="AA22" s="422"/>
      <c r="AB22" s="425"/>
      <c r="AC22" s="426"/>
      <c r="AD22" s="427"/>
      <c r="AE22" s="422"/>
      <c r="AF22" s="425"/>
      <c r="AG22" s="422"/>
      <c r="AH22" s="423"/>
      <c r="AI22" s="426"/>
      <c r="AJ22" s="429"/>
      <c r="AK22" s="422"/>
      <c r="AL22" s="425"/>
      <c r="AN22" s="422"/>
      <c r="AO22" s="423"/>
      <c r="AP22" s="422"/>
      <c r="AQ22" s="425"/>
      <c r="AR22" s="426"/>
      <c r="AS22" s="427"/>
      <c r="AT22" s="422"/>
      <c r="AU22" s="425"/>
      <c r="AV22" s="422"/>
      <c r="AW22" s="423"/>
      <c r="AX22" s="426"/>
      <c r="AY22" s="429"/>
      <c r="AZ22" s="422"/>
      <c r="BA22" s="425"/>
    </row>
    <row r="23" spans="1:53" s="25" customFormat="1" ht="15" customHeight="1">
      <c r="A23" s="594"/>
      <c r="E23" s="92" t="s">
        <v>447</v>
      </c>
      <c r="F23" s="92"/>
      <c r="G23" s="155"/>
      <c r="H23" s="318"/>
      <c r="I23" s="155"/>
      <c r="J23" s="137"/>
      <c r="K23" s="138"/>
      <c r="L23" s="137"/>
      <c r="M23" s="140"/>
      <c r="N23" s="141"/>
      <c r="O23" s="142"/>
      <c r="P23" s="137"/>
      <c r="Q23" s="140"/>
      <c r="R23" s="137"/>
      <c r="S23" s="138"/>
      <c r="T23" s="141"/>
      <c r="U23" s="760"/>
      <c r="V23" s="137"/>
      <c r="W23" s="140"/>
      <c r="Y23" s="137"/>
      <c r="Z23" s="138"/>
      <c r="AA23" s="137"/>
      <c r="AB23" s="140"/>
      <c r="AC23" s="141"/>
      <c r="AD23" s="142"/>
      <c r="AE23" s="137"/>
      <c r="AF23" s="140"/>
      <c r="AG23" s="137"/>
      <c r="AH23" s="138"/>
      <c r="AI23" s="141"/>
      <c r="AJ23" s="760"/>
      <c r="AK23" s="137"/>
      <c r="AL23" s="140"/>
      <c r="AN23" s="137"/>
      <c r="AO23" s="138"/>
      <c r="AP23" s="137"/>
      <c r="AQ23" s="140"/>
      <c r="AR23" s="141"/>
      <c r="AS23" s="142"/>
      <c r="AT23" s="137"/>
      <c r="AU23" s="140"/>
      <c r="AV23" s="137"/>
      <c r="AW23" s="138"/>
      <c r="AX23" s="141"/>
      <c r="AY23" s="760"/>
      <c r="AZ23" s="137"/>
      <c r="BA23" s="140"/>
    </row>
    <row r="24" spans="1:53" s="91" customFormat="1" ht="15" customHeight="1">
      <c r="A24" s="421"/>
      <c r="B24" s="124"/>
      <c r="C24" s="165"/>
      <c r="D24" s="165"/>
      <c r="E24" s="164" t="s">
        <v>448</v>
      </c>
      <c r="F24" s="164"/>
      <c r="G24" s="125"/>
      <c r="H24" s="193"/>
      <c r="I24" s="126"/>
      <c r="J24" s="128"/>
      <c r="K24" s="129"/>
      <c r="L24" s="128"/>
      <c r="M24" s="131"/>
      <c r="N24" s="132"/>
      <c r="O24" s="133"/>
      <c r="P24" s="128"/>
      <c r="Q24" s="131"/>
      <c r="R24" s="128"/>
      <c r="S24" s="129"/>
      <c r="T24" s="132"/>
      <c r="U24" s="740"/>
      <c r="V24" s="128"/>
      <c r="W24" s="131"/>
      <c r="Y24" s="128"/>
      <c r="Z24" s="129"/>
      <c r="AA24" s="128"/>
      <c r="AB24" s="131"/>
      <c r="AC24" s="132"/>
      <c r="AD24" s="133"/>
      <c r="AE24" s="128"/>
      <c r="AF24" s="131"/>
      <c r="AG24" s="128"/>
      <c r="AH24" s="129"/>
      <c r="AI24" s="132"/>
      <c r="AJ24" s="740"/>
      <c r="AK24" s="128"/>
      <c r="AL24" s="131"/>
      <c r="AN24" s="128"/>
      <c r="AO24" s="129"/>
      <c r="AP24" s="128"/>
      <c r="AQ24" s="131"/>
      <c r="AR24" s="132"/>
      <c r="AS24" s="133"/>
      <c r="AT24" s="128"/>
      <c r="AU24" s="131"/>
      <c r="AV24" s="128"/>
      <c r="AW24" s="129"/>
      <c r="AX24" s="132"/>
      <c r="AY24" s="740"/>
      <c r="AZ24" s="128"/>
      <c r="BA24" s="131"/>
    </row>
    <row r="25" spans="1:53" s="25" customFormat="1" ht="15" customHeight="1">
      <c r="A25" s="594"/>
      <c r="E25" s="92" t="s">
        <v>449</v>
      </c>
      <c r="F25" s="92"/>
      <c r="G25" s="155"/>
      <c r="H25" s="318"/>
      <c r="I25" s="155"/>
      <c r="J25" s="137"/>
      <c r="K25" s="138"/>
      <c r="L25" s="137"/>
      <c r="M25" s="140"/>
      <c r="N25" s="141"/>
      <c r="O25" s="142"/>
      <c r="P25" s="137"/>
      <c r="Q25" s="140"/>
      <c r="R25" s="137"/>
      <c r="S25" s="138"/>
      <c r="T25" s="141"/>
      <c r="U25" s="760"/>
      <c r="V25" s="137"/>
      <c r="W25" s="140"/>
      <c r="Y25" s="137"/>
      <c r="Z25" s="138"/>
      <c r="AA25" s="137"/>
      <c r="AB25" s="140"/>
      <c r="AC25" s="141"/>
      <c r="AD25" s="142"/>
      <c r="AE25" s="137"/>
      <c r="AF25" s="140"/>
      <c r="AG25" s="137"/>
      <c r="AH25" s="138"/>
      <c r="AI25" s="141"/>
      <c r="AJ25" s="760"/>
      <c r="AK25" s="137"/>
      <c r="AL25" s="140"/>
      <c r="AN25" s="137"/>
      <c r="AO25" s="138"/>
      <c r="AP25" s="137"/>
      <c r="AQ25" s="140"/>
      <c r="AR25" s="141"/>
      <c r="AS25" s="142"/>
      <c r="AT25" s="137"/>
      <c r="AU25" s="140"/>
      <c r="AV25" s="137"/>
      <c r="AW25" s="138"/>
      <c r="AX25" s="141"/>
      <c r="AY25" s="760"/>
      <c r="AZ25" s="137"/>
      <c r="BA25" s="140"/>
    </row>
    <row r="26" spans="1:53" s="91" customFormat="1" ht="15" customHeight="1">
      <c r="A26" s="421"/>
      <c r="B26" s="124"/>
      <c r="C26" s="124"/>
      <c r="D26" s="124" t="s">
        <v>450</v>
      </c>
      <c r="E26" s="122"/>
      <c r="F26" s="124"/>
      <c r="G26" s="125"/>
      <c r="H26" s="127" t="s">
        <v>173</v>
      </c>
      <c r="I26" s="126"/>
      <c r="J26" s="422"/>
      <c r="K26" s="423"/>
      <c r="L26" s="422"/>
      <c r="M26" s="425"/>
      <c r="N26" s="426"/>
      <c r="O26" s="427"/>
      <c r="P26" s="422"/>
      <c r="Q26" s="425"/>
      <c r="R26" s="422"/>
      <c r="S26" s="423"/>
      <c r="T26" s="426"/>
      <c r="U26" s="429"/>
      <c r="V26" s="422"/>
      <c r="W26" s="425"/>
      <c r="Y26" s="422"/>
      <c r="Z26" s="423"/>
      <c r="AA26" s="422"/>
      <c r="AB26" s="425"/>
      <c r="AC26" s="426"/>
      <c r="AD26" s="427"/>
      <c r="AE26" s="422"/>
      <c r="AF26" s="425"/>
      <c r="AG26" s="422"/>
      <c r="AH26" s="423"/>
      <c r="AI26" s="426"/>
      <c r="AJ26" s="429"/>
      <c r="AK26" s="422"/>
      <c r="AL26" s="425"/>
      <c r="AN26" s="422"/>
      <c r="AO26" s="423"/>
      <c r="AP26" s="422"/>
      <c r="AQ26" s="425"/>
      <c r="AR26" s="426"/>
      <c r="AS26" s="427"/>
      <c r="AT26" s="422"/>
      <c r="AU26" s="425"/>
      <c r="AV26" s="422"/>
      <c r="AW26" s="423"/>
      <c r="AX26" s="426"/>
      <c r="AY26" s="429"/>
      <c r="AZ26" s="422"/>
      <c r="BA26" s="425"/>
    </row>
    <row r="27" spans="1:53" s="91" customFormat="1" ht="15" customHeight="1">
      <c r="A27" s="421"/>
      <c r="D27" s="91" t="s">
        <v>451</v>
      </c>
      <c r="E27" s="325"/>
      <c r="F27" s="325"/>
      <c r="G27" s="126"/>
      <c r="H27" s="136" t="s">
        <v>176</v>
      </c>
      <c r="I27" s="126"/>
      <c r="J27" s="454"/>
      <c r="K27" s="455"/>
      <c r="L27" s="454"/>
      <c r="M27" s="453"/>
      <c r="N27" s="761"/>
      <c r="O27" s="762"/>
      <c r="P27" s="454"/>
      <c r="Q27" s="453"/>
      <c r="R27" s="454"/>
      <c r="S27" s="455"/>
      <c r="T27" s="761"/>
      <c r="U27" s="763"/>
      <c r="V27" s="454"/>
      <c r="W27" s="453"/>
      <c r="Y27" s="454"/>
      <c r="Z27" s="455"/>
      <c r="AA27" s="454"/>
      <c r="AB27" s="453"/>
      <c r="AC27" s="761"/>
      <c r="AD27" s="762"/>
      <c r="AE27" s="454"/>
      <c r="AF27" s="453"/>
      <c r="AG27" s="454"/>
      <c r="AH27" s="455"/>
      <c r="AI27" s="761"/>
      <c r="AJ27" s="763"/>
      <c r="AK27" s="454"/>
      <c r="AL27" s="453"/>
      <c r="AN27" s="454"/>
      <c r="AO27" s="455"/>
      <c r="AP27" s="454"/>
      <c r="AQ27" s="453"/>
      <c r="AR27" s="761"/>
      <c r="AS27" s="762"/>
      <c r="AT27" s="454"/>
      <c r="AU27" s="453"/>
      <c r="AV27" s="454"/>
      <c r="AW27" s="455"/>
      <c r="AX27" s="761"/>
      <c r="AY27" s="763"/>
      <c r="AZ27" s="454"/>
      <c r="BA27" s="453"/>
    </row>
    <row r="28" spans="1:53" s="3" customFormat="1" ht="8.25" customHeight="1">
      <c r="A28" s="405"/>
      <c r="B28" s="91"/>
      <c r="C28" s="91"/>
      <c r="D28" s="92"/>
      <c r="E28" s="135"/>
      <c r="F28" s="15"/>
      <c r="G28" s="15"/>
      <c r="H28" s="105"/>
      <c r="I28" s="15"/>
      <c r="J28" s="741"/>
      <c r="K28" s="258"/>
      <c r="L28" s="741"/>
      <c r="M28" s="742"/>
      <c r="N28" s="743"/>
      <c r="O28" s="742"/>
      <c r="P28" s="743"/>
      <c r="Q28" s="742"/>
      <c r="R28" s="741"/>
      <c r="S28" s="742"/>
      <c r="T28" s="743"/>
      <c r="U28" s="742"/>
      <c r="V28" s="744"/>
      <c r="W28" s="742"/>
      <c r="Y28" s="741"/>
      <c r="Z28" s="258"/>
      <c r="AA28" s="741"/>
      <c r="AB28" s="742"/>
      <c r="AC28" s="745"/>
      <c r="AD28" s="742"/>
      <c r="AE28" s="745"/>
      <c r="AF28" s="742"/>
      <c r="AG28" s="741"/>
      <c r="AH28" s="747"/>
      <c r="AI28" s="748"/>
      <c r="AJ28" s="749"/>
      <c r="AK28" s="750"/>
      <c r="AL28" s="747"/>
      <c r="AN28" s="741"/>
      <c r="AO28" s="258"/>
      <c r="AP28" s="741"/>
      <c r="AQ28" s="742"/>
      <c r="AR28" s="745"/>
      <c r="AS28" s="742"/>
      <c r="AT28" s="745"/>
      <c r="AU28" s="742"/>
      <c r="AV28" s="741"/>
      <c r="AW28" s="747"/>
      <c r="AX28" s="748"/>
      <c r="AY28" s="749"/>
      <c r="AZ28" s="750"/>
      <c r="BA28" s="747"/>
    </row>
    <row r="29" spans="1:53" s="484" customFormat="1" ht="18" customHeight="1">
      <c r="A29" s="482"/>
      <c r="B29" s="719" t="s">
        <v>383</v>
      </c>
      <c r="C29" s="720"/>
      <c r="D29" s="721"/>
      <c r="E29" s="722"/>
      <c r="F29" s="723"/>
      <c r="G29" s="724"/>
      <c r="H29" s="725"/>
      <c r="I29" s="724"/>
      <c r="J29" s="751"/>
      <c r="K29" s="752"/>
      <c r="L29" s="751"/>
      <c r="M29" s="752"/>
      <c r="N29" s="753"/>
      <c r="O29" s="752"/>
      <c r="P29" s="754"/>
      <c r="Q29" s="755"/>
      <c r="R29" s="756"/>
      <c r="S29" s="755"/>
      <c r="T29" s="754"/>
      <c r="U29" s="755"/>
      <c r="V29" s="757"/>
      <c r="W29" s="755"/>
      <c r="Y29" s="751"/>
      <c r="Z29" s="752"/>
      <c r="AA29" s="751"/>
      <c r="AB29" s="752"/>
      <c r="AC29" s="758"/>
      <c r="AD29" s="752"/>
      <c r="AE29" s="759"/>
      <c r="AF29" s="755"/>
      <c r="AG29" s="756"/>
      <c r="AH29" s="730"/>
      <c r="AI29" s="729"/>
      <c r="AJ29" s="732"/>
      <c r="AK29" s="731"/>
      <c r="AL29" s="730"/>
      <c r="AN29" s="751"/>
      <c r="AO29" s="752"/>
      <c r="AP29" s="751"/>
      <c r="AQ29" s="752"/>
      <c r="AR29" s="758"/>
      <c r="AS29" s="752"/>
      <c r="AT29" s="759"/>
      <c r="AU29" s="755"/>
      <c r="AV29" s="756"/>
      <c r="AW29" s="730"/>
      <c r="AX29" s="729"/>
      <c r="AY29" s="732"/>
      <c r="AZ29" s="731"/>
      <c r="BA29" s="730"/>
    </row>
    <row r="30" spans="1:53" s="738" customFormat="1" ht="15" customHeight="1">
      <c r="A30" s="735"/>
      <c r="B30" s="764"/>
      <c r="C30" s="437" t="s">
        <v>383</v>
      </c>
      <c r="D30" s="764"/>
      <c r="E30" s="765"/>
      <c r="F30" s="764"/>
      <c r="H30" s="766"/>
      <c r="J30" s="441"/>
      <c r="K30" s="442"/>
      <c r="L30" s="441"/>
      <c r="M30" s="444"/>
      <c r="N30" s="445"/>
      <c r="O30" s="446"/>
      <c r="P30" s="441"/>
      <c r="Q30" s="444"/>
      <c r="R30" s="441"/>
      <c r="S30" s="442"/>
      <c r="T30" s="445"/>
      <c r="U30" s="448"/>
      <c r="V30" s="441"/>
      <c r="W30" s="444"/>
      <c r="Y30" s="441"/>
      <c r="Z30" s="442"/>
      <c r="AA30" s="441"/>
      <c r="AB30" s="444"/>
      <c r="AC30" s="445"/>
      <c r="AD30" s="446"/>
      <c r="AE30" s="441"/>
      <c r="AF30" s="444"/>
      <c r="AG30" s="441"/>
      <c r="AH30" s="442"/>
      <c r="AI30" s="445"/>
      <c r="AJ30" s="448"/>
      <c r="AK30" s="441"/>
      <c r="AL30" s="444"/>
      <c r="AN30" s="441"/>
      <c r="AO30" s="442"/>
      <c r="AP30" s="441"/>
      <c r="AQ30" s="444"/>
      <c r="AR30" s="445"/>
      <c r="AS30" s="446"/>
      <c r="AT30" s="441"/>
      <c r="AU30" s="444"/>
      <c r="AV30" s="441"/>
      <c r="AW30" s="442"/>
      <c r="AX30" s="445"/>
      <c r="AY30" s="448"/>
      <c r="AZ30" s="441"/>
      <c r="BA30" s="444"/>
    </row>
    <row r="31" spans="1:53" s="404" customFormat="1" ht="8.25" customHeight="1">
      <c r="A31" s="399"/>
      <c r="B31" s="25"/>
      <c r="C31" s="92"/>
      <c r="D31" s="92"/>
      <c r="E31" s="488"/>
      <c r="H31" s="510"/>
      <c r="J31" s="741"/>
      <c r="K31" s="258"/>
      <c r="L31" s="741"/>
      <c r="M31" s="742"/>
      <c r="N31" s="741"/>
      <c r="O31" s="742"/>
      <c r="P31" s="741"/>
      <c r="Q31" s="742"/>
      <c r="R31" s="741"/>
      <c r="S31" s="742"/>
      <c r="T31" s="741"/>
      <c r="U31" s="742"/>
      <c r="V31" s="741"/>
      <c r="W31" s="742"/>
      <c r="Y31" s="741"/>
      <c r="Z31" s="258"/>
      <c r="AA31" s="741"/>
      <c r="AB31" s="742"/>
      <c r="AC31" s="741"/>
      <c r="AD31" s="742"/>
      <c r="AE31" s="741"/>
      <c r="AF31" s="742"/>
      <c r="AG31" s="741"/>
      <c r="AH31" s="742"/>
      <c r="AI31" s="741"/>
      <c r="AJ31" s="742"/>
      <c r="AK31" s="741"/>
      <c r="AL31" s="742"/>
      <c r="AN31" s="741"/>
      <c r="AO31" s="258"/>
      <c r="AP31" s="741"/>
      <c r="AQ31" s="742"/>
      <c r="AR31" s="741"/>
      <c r="AS31" s="742"/>
      <c r="AT31" s="741"/>
      <c r="AU31" s="742"/>
      <c r="AV31" s="741"/>
      <c r="AW31" s="742"/>
      <c r="AX31" s="741"/>
      <c r="AY31" s="742"/>
      <c r="AZ31" s="741"/>
      <c r="BA31" s="742"/>
    </row>
    <row r="32" spans="1:53" s="484" customFormat="1" ht="15" customHeight="1">
      <c r="A32" s="482"/>
      <c r="B32" s="108" t="s">
        <v>277</v>
      </c>
      <c r="C32" s="108"/>
      <c r="D32" s="406"/>
      <c r="E32" s="711"/>
      <c r="F32" s="712"/>
      <c r="G32" s="486"/>
      <c r="H32" s="113" t="s">
        <v>126</v>
      </c>
      <c r="I32" s="486"/>
      <c r="J32" s="114"/>
      <c r="K32" s="115"/>
      <c r="L32" s="114"/>
      <c r="M32" s="115"/>
      <c r="N32" s="713"/>
      <c r="O32" s="714"/>
      <c r="P32" s="715"/>
      <c r="Q32" s="716"/>
      <c r="R32" s="715"/>
      <c r="S32" s="716"/>
      <c r="T32" s="713"/>
      <c r="U32" s="717"/>
      <c r="V32" s="715"/>
      <c r="W32" s="716"/>
      <c r="Y32" s="114"/>
      <c r="Z32" s="115"/>
      <c r="AA32" s="114"/>
      <c r="AB32" s="115"/>
      <c r="AC32" s="713"/>
      <c r="AD32" s="714"/>
      <c r="AE32" s="715"/>
      <c r="AF32" s="716"/>
      <c r="AG32" s="715"/>
      <c r="AH32" s="716"/>
      <c r="AI32" s="713"/>
      <c r="AJ32" s="717"/>
      <c r="AK32" s="715"/>
      <c r="AL32" s="716"/>
      <c r="AN32" s="114"/>
      <c r="AO32" s="115"/>
      <c r="AP32" s="114"/>
      <c r="AQ32" s="115"/>
      <c r="AR32" s="713"/>
      <c r="AS32" s="714"/>
      <c r="AT32" s="715"/>
      <c r="AU32" s="716"/>
      <c r="AV32" s="715"/>
      <c r="AW32" s="716"/>
      <c r="AX32" s="713"/>
      <c r="AY32" s="717"/>
      <c r="AZ32" s="715"/>
      <c r="BA32" s="716"/>
    </row>
    <row r="33" spans="1:53" s="409" customFormat="1" ht="15" customHeight="1">
      <c r="A33" s="408"/>
      <c r="B33" s="135" t="s">
        <v>278</v>
      </c>
      <c r="C33" s="135"/>
      <c r="E33" s="135"/>
      <c r="F33" s="135"/>
      <c r="G33" s="135"/>
      <c r="H33" s="458"/>
      <c r="I33" s="135"/>
      <c r="J33" s="622"/>
      <c r="K33" s="412"/>
      <c r="L33" s="622"/>
      <c r="M33" s="412"/>
      <c r="N33" s="689"/>
      <c r="O33" s="414"/>
      <c r="P33" s="622"/>
      <c r="Q33" s="412"/>
      <c r="R33" s="622"/>
      <c r="S33" s="412"/>
      <c r="T33" s="689"/>
      <c r="U33" s="415"/>
      <c r="V33" s="622"/>
      <c r="W33" s="412"/>
      <c r="Y33" s="622"/>
      <c r="Z33" s="412"/>
      <c r="AA33" s="622"/>
      <c r="AB33" s="412"/>
      <c r="AC33" s="689"/>
      <c r="AD33" s="414"/>
      <c r="AE33" s="622"/>
      <c r="AF33" s="412"/>
      <c r="AG33" s="622"/>
      <c r="AH33" s="412"/>
      <c r="AI33" s="689"/>
      <c r="AJ33" s="415"/>
      <c r="AK33" s="622"/>
      <c r="AL33" s="412"/>
      <c r="AN33" s="622"/>
      <c r="AO33" s="412"/>
      <c r="AP33" s="622"/>
      <c r="AQ33" s="412"/>
      <c r="AR33" s="689"/>
      <c r="AS33" s="414"/>
      <c r="AT33" s="622"/>
      <c r="AU33" s="412"/>
      <c r="AV33" s="622"/>
      <c r="AW33" s="412"/>
      <c r="AX33" s="689"/>
      <c r="AY33" s="415"/>
      <c r="AZ33" s="622"/>
      <c r="BA33" s="412"/>
    </row>
    <row r="34" spans="1:53" s="738" customFormat="1" ht="15" customHeight="1">
      <c r="A34" s="735"/>
      <c r="B34" s="736"/>
      <c r="C34" s="164" t="s">
        <v>5</v>
      </c>
      <c r="D34" s="736"/>
      <c r="E34" s="737"/>
      <c r="F34" s="736"/>
      <c r="H34" s="739"/>
      <c r="J34" s="128"/>
      <c r="K34" s="129"/>
      <c r="L34" s="128"/>
      <c r="M34" s="131"/>
      <c r="N34" s="132"/>
      <c r="O34" s="133"/>
      <c r="P34" s="128"/>
      <c r="Q34" s="131"/>
      <c r="R34" s="128"/>
      <c r="S34" s="129"/>
      <c r="T34" s="132"/>
      <c r="U34" s="740"/>
      <c r="V34" s="128"/>
      <c r="W34" s="131"/>
      <c r="Y34" s="128"/>
      <c r="Z34" s="129"/>
      <c r="AA34" s="128"/>
      <c r="AB34" s="131"/>
      <c r="AC34" s="132"/>
      <c r="AD34" s="133"/>
      <c r="AE34" s="128"/>
      <c r="AF34" s="131"/>
      <c r="AG34" s="128"/>
      <c r="AH34" s="129"/>
      <c r="AI34" s="132"/>
      <c r="AJ34" s="740"/>
      <c r="AK34" s="128"/>
      <c r="AL34" s="131"/>
      <c r="AN34" s="128"/>
      <c r="AO34" s="129"/>
      <c r="AP34" s="128"/>
      <c r="AQ34" s="131"/>
      <c r="AR34" s="132"/>
      <c r="AS34" s="133"/>
      <c r="AT34" s="128"/>
      <c r="AU34" s="131"/>
      <c r="AV34" s="128"/>
      <c r="AW34" s="129"/>
      <c r="AX34" s="132"/>
      <c r="AY34" s="740"/>
      <c r="AZ34" s="128"/>
      <c r="BA34" s="131"/>
    </row>
    <row r="35" spans="1:53" s="409" customFormat="1" ht="15" customHeight="1">
      <c r="A35" s="408"/>
      <c r="C35" s="135" t="s">
        <v>278</v>
      </c>
      <c r="E35" s="135"/>
      <c r="F35" s="135"/>
      <c r="G35" s="135"/>
      <c r="H35" s="458"/>
      <c r="I35" s="135"/>
      <c r="J35" s="622"/>
      <c r="K35" s="412"/>
      <c r="L35" s="622"/>
      <c r="M35" s="412"/>
      <c r="N35" s="689"/>
      <c r="O35" s="414"/>
      <c r="P35" s="622"/>
      <c r="Q35" s="412"/>
      <c r="R35" s="622"/>
      <c r="S35" s="412"/>
      <c r="T35" s="689"/>
      <c r="U35" s="415"/>
      <c r="V35" s="622"/>
      <c r="W35" s="412"/>
      <c r="Y35" s="622"/>
      <c r="Z35" s="412"/>
      <c r="AA35" s="622"/>
      <c r="AB35" s="412"/>
      <c r="AC35" s="689"/>
      <c r="AD35" s="414"/>
      <c r="AE35" s="622"/>
      <c r="AF35" s="412"/>
      <c r="AG35" s="622"/>
      <c r="AH35" s="412"/>
      <c r="AI35" s="689"/>
      <c r="AJ35" s="415"/>
      <c r="AK35" s="622"/>
      <c r="AL35" s="412"/>
      <c r="AN35" s="622"/>
      <c r="AO35" s="412"/>
      <c r="AP35" s="622"/>
      <c r="AQ35" s="412"/>
      <c r="AR35" s="689"/>
      <c r="AS35" s="414"/>
      <c r="AT35" s="622"/>
      <c r="AU35" s="412"/>
      <c r="AV35" s="622"/>
      <c r="AW35" s="412"/>
      <c r="AX35" s="689"/>
      <c r="AY35" s="415"/>
      <c r="AZ35" s="622"/>
      <c r="BA35" s="412"/>
    </row>
    <row r="36" spans="1:53" s="738" customFormat="1" ht="15" customHeight="1">
      <c r="A36" s="735"/>
      <c r="B36" s="736"/>
      <c r="C36" s="164" t="s">
        <v>51</v>
      </c>
      <c r="D36" s="736"/>
      <c r="E36" s="737"/>
      <c r="F36" s="736"/>
      <c r="H36" s="739"/>
      <c r="J36" s="128"/>
      <c r="K36" s="129"/>
      <c r="L36" s="128"/>
      <c r="M36" s="131"/>
      <c r="N36" s="132"/>
      <c r="O36" s="133"/>
      <c r="P36" s="128"/>
      <c r="Q36" s="131"/>
      <c r="R36" s="128"/>
      <c r="S36" s="129"/>
      <c r="T36" s="132"/>
      <c r="U36" s="740"/>
      <c r="V36" s="128"/>
      <c r="W36" s="131"/>
      <c r="Y36" s="128"/>
      <c r="Z36" s="129"/>
      <c r="AA36" s="128"/>
      <c r="AB36" s="131"/>
      <c r="AC36" s="132"/>
      <c r="AD36" s="133"/>
      <c r="AE36" s="128"/>
      <c r="AF36" s="131"/>
      <c r="AG36" s="128"/>
      <c r="AH36" s="129"/>
      <c r="AI36" s="132"/>
      <c r="AJ36" s="740"/>
      <c r="AK36" s="128"/>
      <c r="AL36" s="131"/>
      <c r="AN36" s="128"/>
      <c r="AO36" s="129"/>
      <c r="AP36" s="128"/>
      <c r="AQ36" s="131"/>
      <c r="AR36" s="132"/>
      <c r="AS36" s="133"/>
      <c r="AT36" s="128"/>
      <c r="AU36" s="131"/>
      <c r="AV36" s="128"/>
      <c r="AW36" s="129"/>
      <c r="AX36" s="132"/>
      <c r="AY36" s="740"/>
      <c r="AZ36" s="128"/>
      <c r="BA36" s="131"/>
    </row>
    <row r="37" spans="1:53" s="409" customFormat="1" ht="15" customHeight="1">
      <c r="A37" s="408"/>
      <c r="B37" s="767"/>
      <c r="C37" s="321" t="s">
        <v>278</v>
      </c>
      <c r="D37" s="767"/>
      <c r="E37" s="321"/>
      <c r="F37" s="321"/>
      <c r="G37" s="135"/>
      <c r="H37" s="493"/>
      <c r="I37" s="135"/>
      <c r="J37" s="768"/>
      <c r="K37" s="477"/>
      <c r="L37" s="768"/>
      <c r="M37" s="477"/>
      <c r="N37" s="769"/>
      <c r="O37" s="479"/>
      <c r="P37" s="768"/>
      <c r="Q37" s="477"/>
      <c r="R37" s="768"/>
      <c r="S37" s="477"/>
      <c r="T37" s="769"/>
      <c r="U37" s="480"/>
      <c r="V37" s="768"/>
      <c r="W37" s="477"/>
      <c r="Y37" s="768"/>
      <c r="Z37" s="477"/>
      <c r="AA37" s="768"/>
      <c r="AB37" s="477"/>
      <c r="AC37" s="769"/>
      <c r="AD37" s="479"/>
      <c r="AE37" s="768"/>
      <c r="AF37" s="477"/>
      <c r="AG37" s="768"/>
      <c r="AH37" s="477"/>
      <c r="AI37" s="769"/>
      <c r="AJ37" s="480"/>
      <c r="AK37" s="768"/>
      <c r="AL37" s="477"/>
      <c r="AN37" s="768"/>
      <c r="AO37" s="477"/>
      <c r="AP37" s="768"/>
      <c r="AQ37" s="477"/>
      <c r="AR37" s="769"/>
      <c r="AS37" s="479"/>
      <c r="AT37" s="768"/>
      <c r="AU37" s="477"/>
      <c r="AV37" s="768"/>
      <c r="AW37" s="477"/>
      <c r="AX37" s="769"/>
      <c r="AY37" s="480"/>
      <c r="AZ37" s="768"/>
      <c r="BA37" s="477"/>
    </row>
    <row r="38" spans="1:53" s="404" customFormat="1" ht="8.25" customHeight="1">
      <c r="A38" s="399"/>
      <c r="B38" s="25"/>
      <c r="C38" s="92"/>
      <c r="D38" s="92"/>
      <c r="E38" s="488"/>
      <c r="H38" s="510"/>
      <c r="J38" s="741"/>
      <c r="K38" s="258"/>
      <c r="L38" s="741"/>
      <c r="M38" s="742"/>
      <c r="N38" s="741"/>
      <c r="O38" s="742"/>
      <c r="P38" s="741"/>
      <c r="Q38" s="742"/>
      <c r="R38" s="741"/>
      <c r="S38" s="742"/>
      <c r="T38" s="741"/>
      <c r="U38" s="742"/>
      <c r="V38" s="741"/>
      <c r="W38" s="742"/>
      <c r="Y38" s="741"/>
      <c r="Z38" s="258"/>
      <c r="AA38" s="741"/>
      <c r="AB38" s="742"/>
      <c r="AC38" s="741"/>
      <c r="AD38" s="742"/>
      <c r="AE38" s="741"/>
      <c r="AF38" s="742"/>
      <c r="AG38" s="741"/>
      <c r="AH38" s="742"/>
      <c r="AI38" s="741"/>
      <c r="AJ38" s="742"/>
      <c r="AK38" s="741"/>
      <c r="AL38" s="742"/>
      <c r="AN38" s="741"/>
      <c r="AO38" s="258"/>
      <c r="AP38" s="741"/>
      <c r="AQ38" s="742"/>
      <c r="AR38" s="741"/>
      <c r="AS38" s="742"/>
      <c r="AT38" s="741"/>
      <c r="AU38" s="742"/>
      <c r="AV38" s="741"/>
      <c r="AW38" s="742"/>
      <c r="AX38" s="741"/>
      <c r="AY38" s="742"/>
      <c r="AZ38" s="741"/>
      <c r="BA38" s="742"/>
    </row>
    <row r="39" spans="1:53" s="484" customFormat="1" ht="15" customHeight="1">
      <c r="A39" s="482"/>
      <c r="B39" s="108" t="s">
        <v>131</v>
      </c>
      <c r="C39" s="108"/>
      <c r="D39" s="406"/>
      <c r="E39" s="711"/>
      <c r="F39" s="712"/>
      <c r="G39" s="486"/>
      <c r="H39" s="113" t="s">
        <v>130</v>
      </c>
      <c r="I39" s="486"/>
      <c r="J39" s="114"/>
      <c r="K39" s="115"/>
      <c r="L39" s="114"/>
      <c r="M39" s="115"/>
      <c r="N39" s="713"/>
      <c r="O39" s="714"/>
      <c r="P39" s="715"/>
      <c r="Q39" s="716"/>
      <c r="R39" s="715"/>
      <c r="S39" s="716"/>
      <c r="T39" s="713"/>
      <c r="U39" s="717"/>
      <c r="V39" s="715"/>
      <c r="W39" s="716"/>
      <c r="Y39" s="114"/>
      <c r="Z39" s="115"/>
      <c r="AA39" s="114"/>
      <c r="AB39" s="115"/>
      <c r="AC39" s="713"/>
      <c r="AD39" s="714"/>
      <c r="AE39" s="715"/>
      <c r="AF39" s="716"/>
      <c r="AG39" s="715"/>
      <c r="AH39" s="716"/>
      <c r="AI39" s="713"/>
      <c r="AJ39" s="717"/>
      <c r="AK39" s="715"/>
      <c r="AL39" s="716"/>
      <c r="AN39" s="114"/>
      <c r="AO39" s="115"/>
      <c r="AP39" s="114"/>
      <c r="AQ39" s="115"/>
      <c r="AR39" s="713"/>
      <c r="AS39" s="714"/>
      <c r="AT39" s="715"/>
      <c r="AU39" s="716"/>
      <c r="AV39" s="715"/>
      <c r="AW39" s="716"/>
      <c r="AX39" s="713"/>
      <c r="AY39" s="717"/>
      <c r="AZ39" s="715"/>
      <c r="BA39" s="716"/>
    </row>
    <row r="40" spans="1:53" s="409" customFormat="1" ht="15" customHeight="1">
      <c r="A40" s="408"/>
      <c r="B40" s="135" t="s">
        <v>278</v>
      </c>
      <c r="C40" s="135"/>
      <c r="E40" s="135"/>
      <c r="F40" s="135"/>
      <c r="G40" s="135"/>
      <c r="H40" s="458"/>
      <c r="I40" s="135"/>
      <c r="J40" s="622"/>
      <c r="K40" s="412"/>
      <c r="L40" s="622"/>
      <c r="M40" s="412"/>
      <c r="N40" s="689"/>
      <c r="O40" s="414"/>
      <c r="P40" s="622"/>
      <c r="Q40" s="412"/>
      <c r="R40" s="622"/>
      <c r="S40" s="412"/>
      <c r="T40" s="689"/>
      <c r="U40" s="415"/>
      <c r="V40" s="622"/>
      <c r="W40" s="412"/>
      <c r="Y40" s="622"/>
      <c r="Z40" s="412"/>
      <c r="AA40" s="622"/>
      <c r="AB40" s="412"/>
      <c r="AC40" s="689"/>
      <c r="AD40" s="414"/>
      <c r="AE40" s="622"/>
      <c r="AF40" s="412"/>
      <c r="AG40" s="622"/>
      <c r="AH40" s="412"/>
      <c r="AI40" s="689"/>
      <c r="AJ40" s="415"/>
      <c r="AK40" s="622"/>
      <c r="AL40" s="412"/>
      <c r="AN40" s="622"/>
      <c r="AO40" s="412"/>
      <c r="AP40" s="622"/>
      <c r="AQ40" s="412"/>
      <c r="AR40" s="689"/>
      <c r="AS40" s="414"/>
      <c r="AT40" s="622"/>
      <c r="AU40" s="412"/>
      <c r="AV40" s="622"/>
      <c r="AW40" s="412"/>
      <c r="AX40" s="689"/>
      <c r="AY40" s="415"/>
      <c r="AZ40" s="622"/>
      <c r="BA40" s="412"/>
    </row>
    <row r="41" spans="1:53" s="738" customFormat="1" ht="15" customHeight="1">
      <c r="A41" s="735"/>
      <c r="B41" s="736"/>
      <c r="C41" s="164" t="s">
        <v>5</v>
      </c>
      <c r="D41" s="736"/>
      <c r="E41" s="737"/>
      <c r="F41" s="736"/>
      <c r="H41" s="739"/>
      <c r="J41" s="128"/>
      <c r="K41" s="129"/>
      <c r="L41" s="128"/>
      <c r="M41" s="131"/>
      <c r="N41" s="132"/>
      <c r="O41" s="133"/>
      <c r="P41" s="128"/>
      <c r="Q41" s="131"/>
      <c r="R41" s="128"/>
      <c r="S41" s="129"/>
      <c r="T41" s="132"/>
      <c r="U41" s="740"/>
      <c r="V41" s="128"/>
      <c r="W41" s="131"/>
      <c r="Y41" s="128"/>
      <c r="Z41" s="129"/>
      <c r="AA41" s="128"/>
      <c r="AB41" s="131"/>
      <c r="AC41" s="132"/>
      <c r="AD41" s="133"/>
      <c r="AE41" s="128"/>
      <c r="AF41" s="131"/>
      <c r="AG41" s="128"/>
      <c r="AH41" s="129"/>
      <c r="AI41" s="132"/>
      <c r="AJ41" s="740"/>
      <c r="AK41" s="128"/>
      <c r="AL41" s="131"/>
      <c r="AN41" s="128"/>
      <c r="AO41" s="129"/>
      <c r="AP41" s="128"/>
      <c r="AQ41" s="131"/>
      <c r="AR41" s="132"/>
      <c r="AS41" s="133"/>
      <c r="AT41" s="128"/>
      <c r="AU41" s="131"/>
      <c r="AV41" s="128"/>
      <c r="AW41" s="129"/>
      <c r="AX41" s="132"/>
      <c r="AY41" s="740"/>
      <c r="AZ41" s="128"/>
      <c r="BA41" s="131"/>
    </row>
    <row r="42" spans="1:53" s="409" customFormat="1" ht="15" customHeight="1">
      <c r="A42" s="408"/>
      <c r="C42" s="135" t="s">
        <v>278</v>
      </c>
      <c r="E42" s="135"/>
      <c r="F42" s="135"/>
      <c r="G42" s="135"/>
      <c r="H42" s="458"/>
      <c r="I42" s="135"/>
      <c r="J42" s="622"/>
      <c r="K42" s="412"/>
      <c r="L42" s="622"/>
      <c r="M42" s="412"/>
      <c r="N42" s="689"/>
      <c r="O42" s="414"/>
      <c r="P42" s="622"/>
      <c r="Q42" s="412"/>
      <c r="R42" s="622"/>
      <c r="S42" s="412"/>
      <c r="T42" s="689"/>
      <c r="U42" s="415"/>
      <c r="V42" s="622"/>
      <c r="W42" s="412"/>
      <c r="Y42" s="622"/>
      <c r="Z42" s="412"/>
      <c r="AA42" s="622"/>
      <c r="AB42" s="412"/>
      <c r="AC42" s="689"/>
      <c r="AD42" s="414"/>
      <c r="AE42" s="622"/>
      <c r="AF42" s="412"/>
      <c r="AG42" s="622"/>
      <c r="AH42" s="412"/>
      <c r="AI42" s="689"/>
      <c r="AJ42" s="415"/>
      <c r="AK42" s="622"/>
      <c r="AL42" s="412"/>
      <c r="AN42" s="622"/>
      <c r="AO42" s="412"/>
      <c r="AP42" s="622"/>
      <c r="AQ42" s="412"/>
      <c r="AR42" s="689"/>
      <c r="AS42" s="414"/>
      <c r="AT42" s="622"/>
      <c r="AU42" s="412"/>
      <c r="AV42" s="622"/>
      <c r="AW42" s="412"/>
      <c r="AX42" s="689"/>
      <c r="AY42" s="415"/>
      <c r="AZ42" s="622"/>
      <c r="BA42" s="412"/>
    </row>
    <row r="43" spans="1:53" s="738" customFormat="1" ht="15" customHeight="1">
      <c r="A43" s="735"/>
      <c r="B43" s="736"/>
      <c r="C43" s="164" t="s">
        <v>51</v>
      </c>
      <c r="D43" s="736"/>
      <c r="E43" s="737"/>
      <c r="F43" s="736"/>
      <c r="H43" s="739"/>
      <c r="J43" s="128"/>
      <c r="K43" s="129"/>
      <c r="L43" s="128"/>
      <c r="M43" s="131"/>
      <c r="N43" s="132"/>
      <c r="O43" s="133"/>
      <c r="P43" s="128"/>
      <c r="Q43" s="131"/>
      <c r="R43" s="128"/>
      <c r="S43" s="129"/>
      <c r="T43" s="132"/>
      <c r="U43" s="740"/>
      <c r="V43" s="128"/>
      <c r="W43" s="131"/>
      <c r="Y43" s="128"/>
      <c r="Z43" s="129"/>
      <c r="AA43" s="128"/>
      <c r="AB43" s="131"/>
      <c r="AC43" s="132"/>
      <c r="AD43" s="133"/>
      <c r="AE43" s="128"/>
      <c r="AF43" s="131"/>
      <c r="AG43" s="128"/>
      <c r="AH43" s="129"/>
      <c r="AI43" s="132"/>
      <c r="AJ43" s="740"/>
      <c r="AK43" s="128"/>
      <c r="AL43" s="131"/>
      <c r="AN43" s="128"/>
      <c r="AO43" s="129"/>
      <c r="AP43" s="128"/>
      <c r="AQ43" s="131"/>
      <c r="AR43" s="132"/>
      <c r="AS43" s="133"/>
      <c r="AT43" s="128"/>
      <c r="AU43" s="131"/>
      <c r="AV43" s="128"/>
      <c r="AW43" s="129"/>
      <c r="AX43" s="132"/>
      <c r="AY43" s="740"/>
      <c r="AZ43" s="128"/>
      <c r="BA43" s="131"/>
    </row>
    <row r="44" spans="1:53" s="409" customFormat="1" ht="15" customHeight="1">
      <c r="A44" s="408"/>
      <c r="B44" s="767"/>
      <c r="C44" s="321" t="s">
        <v>278</v>
      </c>
      <c r="D44" s="767"/>
      <c r="E44" s="321"/>
      <c r="F44" s="321"/>
      <c r="G44" s="135"/>
      <c r="H44" s="493"/>
      <c r="I44" s="135"/>
      <c r="J44" s="768"/>
      <c r="K44" s="477"/>
      <c r="L44" s="768"/>
      <c r="M44" s="477"/>
      <c r="N44" s="769"/>
      <c r="O44" s="479"/>
      <c r="P44" s="768"/>
      <c r="Q44" s="477"/>
      <c r="R44" s="768"/>
      <c r="S44" s="477"/>
      <c r="T44" s="769"/>
      <c r="U44" s="480"/>
      <c r="V44" s="768"/>
      <c r="W44" s="477"/>
      <c r="Y44" s="768"/>
      <c r="Z44" s="477"/>
      <c r="AA44" s="768"/>
      <c r="AB44" s="477"/>
      <c r="AC44" s="769"/>
      <c r="AD44" s="479"/>
      <c r="AE44" s="768"/>
      <c r="AF44" s="477"/>
      <c r="AG44" s="768"/>
      <c r="AH44" s="477"/>
      <c r="AI44" s="769"/>
      <c r="AJ44" s="480"/>
      <c r="AK44" s="768"/>
      <c r="AL44" s="477"/>
      <c r="AN44" s="768"/>
      <c r="AO44" s="477"/>
      <c r="AP44" s="768"/>
      <c r="AQ44" s="477"/>
      <c r="AR44" s="769"/>
      <c r="AS44" s="479"/>
      <c r="AT44" s="768"/>
      <c r="AU44" s="477"/>
      <c r="AV44" s="768"/>
      <c r="AW44" s="477"/>
      <c r="AX44" s="769"/>
      <c r="AY44" s="480"/>
      <c r="AZ44" s="768"/>
      <c r="BA44" s="477"/>
    </row>
    <row r="45" spans="1:53" s="404" customFormat="1" ht="15.75">
      <c r="A45" s="399"/>
      <c r="B45" s="23"/>
      <c r="F45" s="508"/>
      <c r="G45" s="508"/>
      <c r="H45" s="770"/>
      <c r="I45" s="508"/>
      <c r="J45" s="703"/>
      <c r="K45" s="704"/>
      <c r="L45" s="703"/>
      <c r="M45" s="705"/>
      <c r="N45" s="703"/>
      <c r="O45" s="705"/>
      <c r="P45" s="703"/>
      <c r="Q45" s="705"/>
      <c r="R45" s="703"/>
      <c r="S45" s="705"/>
      <c r="T45" s="703"/>
      <c r="U45" s="705"/>
      <c r="V45" s="703"/>
      <c r="W45" s="705"/>
      <c r="Y45" s="703"/>
      <c r="Z45" s="704"/>
      <c r="AA45" s="703"/>
      <c r="AB45" s="705"/>
      <c r="AC45" s="703"/>
      <c r="AD45" s="705"/>
      <c r="AE45" s="703"/>
      <c r="AF45" s="705"/>
      <c r="AG45" s="703"/>
      <c r="AH45" s="705"/>
      <c r="AI45" s="703"/>
      <c r="AJ45" s="705"/>
      <c r="AK45" s="703"/>
      <c r="AL45" s="705"/>
      <c r="AN45" s="703"/>
      <c r="AO45" s="704"/>
      <c r="AP45" s="703"/>
      <c r="AQ45" s="705"/>
      <c r="AR45" s="703"/>
      <c r="AS45" s="705"/>
      <c r="AT45" s="703"/>
      <c r="AU45" s="705"/>
      <c r="AV45" s="703"/>
      <c r="AW45" s="705"/>
      <c r="AX45" s="703"/>
      <c r="AY45" s="705"/>
      <c r="AZ45" s="703"/>
      <c r="BA45" s="705"/>
    </row>
    <row r="46" spans="1:53" s="404" customFormat="1" ht="15" customHeight="1">
      <c r="A46" s="399"/>
      <c r="B46" s="23"/>
      <c r="F46" s="508"/>
      <c r="G46" s="508"/>
      <c r="H46" s="770"/>
      <c r="I46" s="508"/>
      <c r="J46" s="23" t="s">
        <v>452</v>
      </c>
      <c r="K46" s="704"/>
      <c r="L46" s="703"/>
      <c r="M46" s="705"/>
      <c r="N46" s="703"/>
      <c r="O46" s="705"/>
      <c r="P46" s="703"/>
      <c r="Q46" s="705"/>
      <c r="R46" s="703"/>
      <c r="S46" s="705"/>
      <c r="T46" s="703"/>
      <c r="U46" s="705"/>
      <c r="V46" s="703"/>
      <c r="W46" s="705"/>
      <c r="Y46" s="23" t="s">
        <v>453</v>
      </c>
      <c r="Z46" s="704"/>
      <c r="AA46" s="703"/>
      <c r="AB46" s="705"/>
      <c r="AC46" s="703"/>
      <c r="AD46" s="705"/>
      <c r="AE46" s="703"/>
      <c r="AF46" s="705"/>
      <c r="AG46" s="703"/>
      <c r="AH46" s="705"/>
      <c r="AI46" s="703"/>
      <c r="AJ46" s="705"/>
      <c r="AK46" s="703"/>
      <c r="AL46" s="705"/>
      <c r="AN46" s="23"/>
      <c r="AO46" s="704"/>
      <c r="AP46" s="703"/>
      <c r="AQ46" s="705"/>
      <c r="AR46" s="703"/>
      <c r="AS46" s="705"/>
      <c r="AT46" s="703"/>
      <c r="AU46" s="705"/>
      <c r="AV46" s="703"/>
      <c r="AW46" s="705"/>
      <c r="AX46" s="703"/>
      <c r="AY46" s="705"/>
      <c r="AZ46" s="703"/>
      <c r="BA46" s="705"/>
    </row>
    <row r="47" spans="1:53" s="404" customFormat="1" ht="15">
      <c r="A47" s="399"/>
      <c r="B47" s="23"/>
      <c r="F47" s="508"/>
      <c r="G47" s="508"/>
      <c r="H47" s="770"/>
      <c r="I47" s="508"/>
      <c r="J47" s="703"/>
      <c r="K47" s="704"/>
      <c r="L47" s="703"/>
      <c r="M47" s="705"/>
      <c r="N47" s="703"/>
      <c r="O47" s="705"/>
      <c r="P47" s="703"/>
      <c r="Q47" s="705"/>
      <c r="R47" s="703"/>
      <c r="S47" s="705"/>
      <c r="T47" s="703"/>
      <c r="U47" s="705"/>
      <c r="V47" s="703"/>
      <c r="W47" s="705"/>
      <c r="Y47" s="703"/>
      <c r="Z47" s="704"/>
      <c r="AA47" s="703"/>
      <c r="AB47" s="705"/>
      <c r="AC47" s="703"/>
      <c r="AD47" s="705"/>
      <c r="AE47" s="703"/>
      <c r="AF47" s="705"/>
      <c r="AG47" s="703"/>
      <c r="AH47" s="705"/>
      <c r="AI47" s="703"/>
      <c r="AJ47" s="705"/>
      <c r="AK47" s="703"/>
      <c r="AL47" s="705"/>
      <c r="AN47" s="703"/>
      <c r="AO47" s="704"/>
      <c r="AP47" s="703"/>
      <c r="AQ47" s="705"/>
      <c r="AR47" s="703"/>
      <c r="AS47" s="705"/>
      <c r="AT47" s="703"/>
      <c r="AU47" s="705"/>
      <c r="AV47" s="703"/>
      <c r="AW47" s="705"/>
      <c r="AX47" s="703"/>
      <c r="AY47" s="705"/>
      <c r="AZ47" s="703"/>
      <c r="BA47" s="705"/>
    </row>
    <row r="48" spans="1:53" s="404" customFormat="1" ht="12.75">
      <c r="A48" s="399"/>
      <c r="H48" s="510"/>
      <c r="K48" s="704"/>
      <c r="L48" s="703"/>
      <c r="M48" s="705"/>
      <c r="N48" s="703"/>
      <c r="O48" s="705"/>
      <c r="P48" s="703"/>
      <c r="Q48" s="705"/>
      <c r="R48" s="703"/>
      <c r="T48" s="703"/>
      <c r="U48" s="705"/>
      <c r="V48" s="703"/>
      <c r="W48" s="705"/>
      <c r="Y48" s="703"/>
      <c r="Z48" s="704"/>
      <c r="AA48" s="703"/>
      <c r="AB48" s="705"/>
      <c r="AC48" s="703"/>
      <c r="AD48" s="705"/>
      <c r="AE48" s="703"/>
      <c r="AF48" s="705"/>
      <c r="AG48" s="703"/>
      <c r="AH48" s="705"/>
      <c r="AI48" s="703"/>
      <c r="AJ48" s="705"/>
      <c r="AK48" s="703"/>
      <c r="AL48" s="705"/>
      <c r="AN48" s="703"/>
      <c r="AO48" s="704"/>
      <c r="AP48" s="703"/>
      <c r="AQ48" s="705"/>
      <c r="AR48" s="703"/>
      <c r="AS48" s="705"/>
      <c r="AT48" s="703"/>
      <c r="AU48" s="705"/>
      <c r="AV48" s="703"/>
      <c r="AW48" s="705"/>
      <c r="AX48" s="703"/>
      <c r="AY48" s="705"/>
      <c r="AZ48" s="703"/>
      <c r="BA48" s="705"/>
    </row>
  </sheetData>
  <sheetProtection selectLockedCells="1" selectUnlockedCells="1"/>
  <mergeCells count="5">
    <mergeCell ref="B6:F7"/>
    <mergeCell ref="H6:H7"/>
    <mergeCell ref="J6:W6"/>
    <mergeCell ref="Y6:AL6"/>
    <mergeCell ref="AN6:BA6"/>
  </mergeCells>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colBreaks count="2" manualBreakCount="2">
    <brk id="23" max="65535" man="1"/>
    <brk id="38" max="65535" man="1"/>
  </colBreaks>
  <drawing r:id="rId1"/>
</worksheet>
</file>

<file path=xl/worksheets/sheet11.xml><?xml version="1.0" encoding="utf-8"?>
<worksheet xmlns="http://schemas.openxmlformats.org/spreadsheetml/2006/main" xmlns:r="http://schemas.openxmlformats.org/officeDocument/2006/relationships">
  <sheetPr codeName="Feuil10">
    <tabColor indexed="19"/>
  </sheetPr>
  <dimension ref="A1:W86"/>
  <sheetViews>
    <sheetView showGridLines="0" showOutlineSymbols="0" view="pageBreakPreview" zoomScale="70" zoomScaleNormal="70" zoomScaleSheetLayoutView="70" workbookViewId="0" topLeftCell="A1">
      <pane xSplit="8" ySplit="7" topLeftCell="I8" activePane="bottomRight" state="frozen"/>
      <selection pane="topLeft" activeCell="A1" sqref="A1"/>
      <selection pane="topRight" activeCell="I1" sqref="I1"/>
      <selection pane="bottomLeft" activeCell="A8" sqref="A8"/>
      <selection pane="bottomRight" activeCell="O9" sqref="A1:IV65536"/>
    </sheetView>
  </sheetViews>
  <sheetFormatPr defaultColWidth="10.28125" defaultRowHeight="12.75"/>
  <cols>
    <col min="1" max="1" width="2.8515625" style="575" customWidth="1"/>
    <col min="2" max="5" width="2.8515625" style="502" customWidth="1"/>
    <col min="6" max="6" width="55.7109375" style="3" customWidth="1"/>
    <col min="7" max="7" width="0.9921875" style="15" customWidth="1"/>
    <col min="8" max="8" width="9.140625" style="93" customWidth="1"/>
    <col min="9" max="9" width="2.7109375" style="15" customWidth="1"/>
    <col min="10" max="13" width="11.421875" style="404" customWidth="1"/>
    <col min="14" max="14" width="2.7109375" style="404" customWidth="1"/>
    <col min="15" max="18" width="11.421875" style="404" customWidth="1"/>
    <col min="19" max="19" width="2.7109375" style="404" customWidth="1"/>
    <col min="20" max="23" width="11.421875" style="404" customWidth="1"/>
    <col min="24" max="16384" width="11.421875" style="502" customWidth="1"/>
  </cols>
  <sheetData>
    <row r="1" spans="1:23" s="3" customFormat="1" ht="12.75">
      <c r="A1" s="405"/>
      <c r="B1" s="91"/>
      <c r="C1" s="92"/>
      <c r="D1" s="92"/>
      <c r="E1" s="135"/>
      <c r="G1" s="15"/>
      <c r="H1" s="93"/>
      <c r="I1" s="15"/>
      <c r="J1" s="94"/>
      <c r="K1" s="15"/>
      <c r="L1" s="94"/>
      <c r="M1" s="15"/>
      <c r="N1" s="94"/>
      <c r="O1" s="94"/>
      <c r="P1" s="15"/>
      <c r="Q1" s="15"/>
      <c r="R1" s="15"/>
      <c r="S1" s="94"/>
      <c r="T1" s="94"/>
      <c r="U1" s="15"/>
      <c r="V1" s="15"/>
      <c r="W1" s="15"/>
    </row>
    <row r="2" spans="1:23" s="3" customFormat="1" ht="12.75">
      <c r="A2" s="405"/>
      <c r="B2" s="91"/>
      <c r="C2" s="92"/>
      <c r="D2" s="92"/>
      <c r="E2" s="135"/>
      <c r="G2" s="15"/>
      <c r="H2" s="93"/>
      <c r="I2" s="15"/>
      <c r="J2" s="94"/>
      <c r="K2" s="15"/>
      <c r="L2" s="94"/>
      <c r="M2" s="15"/>
      <c r="N2" s="94"/>
      <c r="O2" s="94"/>
      <c r="P2" s="15"/>
      <c r="Q2" s="15"/>
      <c r="R2" s="15"/>
      <c r="S2" s="94"/>
      <c r="T2" s="94"/>
      <c r="U2" s="15"/>
      <c r="V2" s="15"/>
      <c r="W2" s="15"/>
    </row>
    <row r="3" spans="1:23" s="3" customFormat="1" ht="12.75">
      <c r="A3" s="405"/>
      <c r="B3" s="91"/>
      <c r="C3" s="92"/>
      <c r="D3" s="92"/>
      <c r="E3" s="135"/>
      <c r="G3" s="15"/>
      <c r="H3" s="93"/>
      <c r="I3" s="15"/>
      <c r="J3" s="94"/>
      <c r="K3" s="15"/>
      <c r="L3" s="94"/>
      <c r="M3" s="15"/>
      <c r="N3" s="94"/>
      <c r="O3" s="94"/>
      <c r="P3" s="15"/>
      <c r="Q3" s="15"/>
      <c r="R3" s="15"/>
      <c r="S3" s="94"/>
      <c r="T3" s="94"/>
      <c r="U3" s="15"/>
      <c r="V3" s="15"/>
      <c r="W3" s="15"/>
    </row>
    <row r="4" spans="1:23" s="3" customFormat="1" ht="12.75">
      <c r="A4" s="405"/>
      <c r="B4" s="91"/>
      <c r="C4" s="92"/>
      <c r="D4" s="92"/>
      <c r="E4" s="135"/>
      <c r="G4" s="15"/>
      <c r="H4" s="93"/>
      <c r="I4" s="15"/>
      <c r="J4" s="94"/>
      <c r="K4" s="15"/>
      <c r="L4" s="94"/>
      <c r="M4" s="15"/>
      <c r="N4" s="94"/>
      <c r="O4" s="94"/>
      <c r="P4" s="15"/>
      <c r="Q4" s="15"/>
      <c r="R4" s="15"/>
      <c r="S4" s="94"/>
      <c r="T4" s="94"/>
      <c r="U4" s="15"/>
      <c r="V4" s="15"/>
      <c r="W4" s="15"/>
    </row>
    <row r="5" spans="1:23" s="3" customFormat="1" ht="12.75">
      <c r="A5" s="405"/>
      <c r="B5" s="91"/>
      <c r="C5" s="92"/>
      <c r="D5" s="92"/>
      <c r="E5" s="135"/>
      <c r="G5" s="15"/>
      <c r="H5" s="93"/>
      <c r="I5" s="15"/>
      <c r="J5" s="94"/>
      <c r="K5" s="15"/>
      <c r="L5" s="94"/>
      <c r="M5" s="15"/>
      <c r="N5" s="94"/>
      <c r="O5" s="94"/>
      <c r="P5" s="15"/>
      <c r="Q5" s="15"/>
      <c r="R5" s="15"/>
      <c r="S5" s="94"/>
      <c r="T5" s="94"/>
      <c r="U5" s="15"/>
      <c r="V5" s="15"/>
      <c r="W5" s="15"/>
    </row>
    <row r="6" spans="1:23" s="3" customFormat="1" ht="22.5" customHeight="1">
      <c r="A6" s="405"/>
      <c r="B6" s="96" t="s">
        <v>454</v>
      </c>
      <c r="C6" s="96"/>
      <c r="D6" s="96"/>
      <c r="E6" s="96"/>
      <c r="F6" s="96"/>
      <c r="G6" s="97"/>
      <c r="H6" s="506" t="s">
        <v>223</v>
      </c>
      <c r="I6" s="97"/>
      <c r="J6" s="98">
        <v>2009</v>
      </c>
      <c r="K6" s="98"/>
      <c r="L6" s="98"/>
      <c r="M6" s="98"/>
      <c r="N6" s="94"/>
      <c r="O6" s="98">
        <v>2010</v>
      </c>
      <c r="P6" s="98"/>
      <c r="Q6" s="98"/>
      <c r="R6" s="98"/>
      <c r="S6" s="94"/>
      <c r="T6" s="98">
        <v>2011</v>
      </c>
      <c r="U6" s="98"/>
      <c r="V6" s="98"/>
      <c r="W6" s="98"/>
    </row>
    <row r="7" spans="1:23" s="3" customFormat="1" ht="24" customHeight="1">
      <c r="A7" s="405"/>
      <c r="B7" s="96"/>
      <c r="C7" s="96"/>
      <c r="D7" s="96"/>
      <c r="E7" s="96"/>
      <c r="F7" s="96"/>
      <c r="G7" s="97"/>
      <c r="H7" s="506"/>
      <c r="I7" s="97"/>
      <c r="J7" s="507" t="s">
        <v>225</v>
      </c>
      <c r="K7" s="507" t="s">
        <v>227</v>
      </c>
      <c r="L7" s="507" t="s">
        <v>231</v>
      </c>
      <c r="M7" s="507" t="s">
        <v>233</v>
      </c>
      <c r="N7" s="104"/>
      <c r="O7" s="507" t="s">
        <v>239</v>
      </c>
      <c r="P7" s="507" t="s">
        <v>241</v>
      </c>
      <c r="Q7" s="507" t="s">
        <v>245</v>
      </c>
      <c r="R7" s="507" t="s">
        <v>247</v>
      </c>
      <c r="S7" s="104"/>
      <c r="T7" s="507" t="s">
        <v>253</v>
      </c>
      <c r="U7" s="507" t="s">
        <v>255</v>
      </c>
      <c r="V7" s="507" t="s">
        <v>259</v>
      </c>
      <c r="W7" s="507" t="s">
        <v>261</v>
      </c>
    </row>
    <row r="8" spans="2:23" ht="8.25" customHeight="1">
      <c r="B8" s="91"/>
      <c r="C8" s="92"/>
      <c r="D8" s="92"/>
      <c r="E8" s="488"/>
      <c r="F8" s="502"/>
      <c r="G8" s="404"/>
      <c r="H8" s="588"/>
      <c r="I8" s="404"/>
      <c r="J8" s="509"/>
      <c r="K8" s="510"/>
      <c r="L8" s="509"/>
      <c r="M8" s="510"/>
      <c r="N8" s="509"/>
      <c r="O8" s="509"/>
      <c r="P8" s="509"/>
      <c r="Q8" s="509"/>
      <c r="R8" s="510"/>
      <c r="S8" s="509"/>
      <c r="T8" s="509"/>
      <c r="U8" s="509"/>
      <c r="V8" s="509"/>
      <c r="W8" s="510"/>
    </row>
    <row r="9" spans="1:23" s="3" customFormat="1" ht="22.5" customHeight="1">
      <c r="A9" s="405"/>
      <c r="B9" s="106" t="s">
        <v>455</v>
      </c>
      <c r="C9" s="91"/>
      <c r="D9" s="92"/>
      <c r="E9" s="92"/>
      <c r="F9" s="90"/>
      <c r="G9" s="90"/>
      <c r="H9" s="771"/>
      <c r="I9" s="90"/>
      <c r="J9" s="104"/>
      <c r="K9" s="105"/>
      <c r="L9" s="104"/>
      <c r="M9" s="105"/>
      <c r="N9" s="104"/>
      <c r="O9" s="104"/>
      <c r="P9" s="104"/>
      <c r="Q9" s="104"/>
      <c r="R9" s="105"/>
      <c r="S9" s="104"/>
      <c r="T9" s="104"/>
      <c r="U9" s="104"/>
      <c r="V9" s="104"/>
      <c r="W9" s="105"/>
    </row>
    <row r="10" spans="2:23" ht="8.25" customHeight="1">
      <c r="B10" s="91"/>
      <c r="C10" s="92"/>
      <c r="D10" s="92"/>
      <c r="E10" s="488"/>
      <c r="F10" s="502"/>
      <c r="G10" s="404"/>
      <c r="H10" s="588"/>
      <c r="I10" s="404"/>
      <c r="J10" s="509"/>
      <c r="K10" s="510"/>
      <c r="L10" s="509"/>
      <c r="M10" s="510"/>
      <c r="N10" s="509"/>
      <c r="O10" s="509"/>
      <c r="P10" s="509"/>
      <c r="Q10" s="509"/>
      <c r="R10" s="510"/>
      <c r="S10" s="509"/>
      <c r="T10" s="509"/>
      <c r="U10" s="509"/>
      <c r="V10" s="509"/>
      <c r="W10" s="510"/>
    </row>
    <row r="11" spans="1:23" s="484" customFormat="1" ht="18" customHeight="1">
      <c r="A11" s="482"/>
      <c r="B11" s="541" t="s">
        <v>456</v>
      </c>
      <c r="C11" s="542"/>
      <c r="D11" s="485"/>
      <c r="F11" s="486"/>
      <c r="G11" s="486"/>
      <c r="H11" s="772"/>
      <c r="I11" s="486"/>
      <c r="J11" s="486"/>
      <c r="K11" s="486"/>
      <c r="L11" s="486"/>
      <c r="M11" s="486"/>
      <c r="N11" s="486"/>
      <c r="O11" s="486"/>
      <c r="P11" s="486"/>
      <c r="Q11" s="486"/>
      <c r="R11" s="486"/>
      <c r="S11" s="486"/>
      <c r="T11" s="486"/>
      <c r="U11" s="486"/>
      <c r="V11" s="486"/>
      <c r="W11" s="486"/>
    </row>
    <row r="12" spans="1:23" s="514" customFormat="1" ht="15" customHeight="1">
      <c r="A12" s="735"/>
      <c r="B12" s="460" t="s">
        <v>457</v>
      </c>
      <c r="C12" s="460"/>
      <c r="D12" s="460"/>
      <c r="E12" s="512"/>
      <c r="F12" s="513"/>
      <c r="H12" s="515" t="s">
        <v>6</v>
      </c>
      <c r="J12" s="516"/>
      <c r="K12" s="516"/>
      <c r="L12" s="549"/>
      <c r="M12" s="516"/>
      <c r="N12" s="773"/>
      <c r="O12" s="516"/>
      <c r="P12" s="516"/>
      <c r="Q12" s="516"/>
      <c r="R12" s="516"/>
      <c r="S12" s="773"/>
      <c r="T12" s="516"/>
      <c r="U12" s="516"/>
      <c r="V12" s="516"/>
      <c r="W12" s="516"/>
    </row>
    <row r="13" spans="1:23" s="401" customFormat="1" ht="15" customHeight="1">
      <c r="A13" s="774"/>
      <c r="B13" s="92"/>
      <c r="C13" s="92" t="s">
        <v>402</v>
      </c>
      <c r="D13" s="92"/>
      <c r="E13" s="488"/>
      <c r="H13" s="525" t="s">
        <v>9</v>
      </c>
      <c r="J13" s="530"/>
      <c r="K13" s="775"/>
      <c r="L13" s="775"/>
      <c r="M13" s="530"/>
      <c r="N13" s="776"/>
      <c r="O13" s="530"/>
      <c r="P13" s="530"/>
      <c r="Q13" s="530"/>
      <c r="R13" s="530"/>
      <c r="S13" s="776"/>
      <c r="T13" s="530"/>
      <c r="U13" s="530"/>
      <c r="V13" s="530"/>
      <c r="W13" s="530"/>
    </row>
    <row r="14" spans="1:23" s="436" customFormat="1" ht="15" customHeight="1">
      <c r="A14" s="774"/>
      <c r="B14" s="164"/>
      <c r="C14" s="164" t="s">
        <v>403</v>
      </c>
      <c r="D14" s="164"/>
      <c r="E14" s="531"/>
      <c r="F14" s="532"/>
      <c r="H14" s="533" t="s">
        <v>12</v>
      </c>
      <c r="J14" s="534"/>
      <c r="K14" s="777"/>
      <c r="L14" s="778"/>
      <c r="M14" s="534"/>
      <c r="N14" s="538"/>
      <c r="O14" s="534"/>
      <c r="P14" s="534"/>
      <c r="Q14" s="534"/>
      <c r="R14" s="534"/>
      <c r="S14" s="538"/>
      <c r="T14" s="534"/>
      <c r="U14" s="534"/>
      <c r="V14" s="534"/>
      <c r="W14" s="534"/>
    </row>
    <row r="15" spans="1:23" s="514" customFormat="1" ht="15" customHeight="1">
      <c r="A15" s="735"/>
      <c r="B15" s="325" t="s">
        <v>16</v>
      </c>
      <c r="C15" s="325"/>
      <c r="D15" s="418"/>
      <c r="H15" s="525" t="s">
        <v>15</v>
      </c>
      <c r="J15" s="550"/>
      <c r="K15" s="550"/>
      <c r="L15" s="551"/>
      <c r="M15" s="550"/>
      <c r="N15" s="523"/>
      <c r="O15" s="550"/>
      <c r="P15" s="550"/>
      <c r="Q15" s="550"/>
      <c r="R15" s="550"/>
      <c r="S15" s="523"/>
      <c r="T15" s="550"/>
      <c r="U15" s="550"/>
      <c r="V15" s="550"/>
      <c r="W15" s="550"/>
    </row>
    <row r="16" spans="1:23" s="436" customFormat="1" ht="15" customHeight="1">
      <c r="A16" s="774"/>
      <c r="B16" s="164"/>
      <c r="C16" s="164" t="s">
        <v>458</v>
      </c>
      <c r="D16" s="531"/>
      <c r="E16" s="531"/>
      <c r="F16" s="532"/>
      <c r="H16" s="533"/>
      <c r="J16" s="534"/>
      <c r="K16" s="534"/>
      <c r="L16" s="535"/>
      <c r="M16" s="534"/>
      <c r="N16" s="538"/>
      <c r="O16" s="534"/>
      <c r="P16" s="534"/>
      <c r="Q16" s="534"/>
      <c r="R16" s="534"/>
      <c r="S16" s="538"/>
      <c r="T16" s="534"/>
      <c r="U16" s="534"/>
      <c r="V16" s="534"/>
      <c r="W16" s="534"/>
    </row>
    <row r="17" spans="1:23" s="401" customFormat="1" ht="15" customHeight="1">
      <c r="A17" s="774"/>
      <c r="B17" s="92"/>
      <c r="D17" s="92" t="s">
        <v>459</v>
      </c>
      <c r="E17" s="92"/>
      <c r="H17" s="525" t="s">
        <v>18</v>
      </c>
      <c r="J17" s="530"/>
      <c r="K17" s="530"/>
      <c r="L17" s="485"/>
      <c r="M17" s="530"/>
      <c r="N17" s="523"/>
      <c r="O17" s="530"/>
      <c r="P17" s="530"/>
      <c r="Q17" s="530"/>
      <c r="R17" s="530"/>
      <c r="S17" s="523"/>
      <c r="T17" s="530"/>
      <c r="U17" s="530"/>
      <c r="V17" s="530"/>
      <c r="W17" s="530"/>
    </row>
    <row r="18" spans="1:23" s="738" customFormat="1" ht="15" customHeight="1">
      <c r="A18" s="735"/>
      <c r="B18" s="122" t="s">
        <v>460</v>
      </c>
      <c r="C18" s="122"/>
      <c r="D18" s="122"/>
      <c r="E18" s="737"/>
      <c r="F18" s="736"/>
      <c r="H18" s="533" t="s">
        <v>21</v>
      </c>
      <c r="J18" s="779"/>
      <c r="K18" s="780"/>
      <c r="L18" s="780"/>
      <c r="M18" s="779"/>
      <c r="N18" s="781"/>
      <c r="O18" s="779"/>
      <c r="P18" s="779"/>
      <c r="Q18" s="779"/>
      <c r="R18" s="779"/>
      <c r="S18" s="781"/>
      <c r="T18" s="779"/>
      <c r="U18" s="779"/>
      <c r="V18" s="779"/>
      <c r="W18" s="779"/>
    </row>
    <row r="19" spans="1:23" s="401" customFormat="1" ht="15" customHeight="1">
      <c r="A19" s="774"/>
      <c r="B19" s="92" t="s">
        <v>25</v>
      </c>
      <c r="C19" s="92"/>
      <c r="D19" s="92"/>
      <c r="E19" s="488"/>
      <c r="H19" s="525"/>
      <c r="J19" s="782"/>
      <c r="K19" s="782"/>
      <c r="L19" s="783"/>
      <c r="M19" s="782"/>
      <c r="N19" s="523"/>
      <c r="O19" s="782"/>
      <c r="P19" s="782"/>
      <c r="Q19" s="782"/>
      <c r="R19" s="782"/>
      <c r="S19" s="523"/>
      <c r="T19" s="782"/>
      <c r="U19" s="782"/>
      <c r="V19" s="782"/>
      <c r="W19" s="782"/>
    </row>
    <row r="20" spans="1:23" s="484" customFormat="1" ht="18" customHeight="1">
      <c r="A20" s="482"/>
      <c r="B20" s="719" t="s">
        <v>461</v>
      </c>
      <c r="C20" s="720"/>
      <c r="D20" s="721"/>
      <c r="E20" s="722"/>
      <c r="F20" s="784"/>
      <c r="G20" s="486"/>
      <c r="H20" s="785"/>
      <c r="I20" s="486"/>
      <c r="J20" s="786"/>
      <c r="K20" s="786"/>
      <c r="L20" s="786"/>
      <c r="M20" s="786"/>
      <c r="N20" s="486"/>
      <c r="O20" s="786"/>
      <c r="P20" s="786"/>
      <c r="Q20" s="786"/>
      <c r="R20" s="786"/>
      <c r="S20" s="486"/>
      <c r="T20" s="786"/>
      <c r="U20" s="786"/>
      <c r="V20" s="786"/>
      <c r="W20" s="786"/>
    </row>
    <row r="21" spans="1:23" s="401" customFormat="1" ht="15" customHeight="1">
      <c r="A21" s="774"/>
      <c r="B21" s="122" t="s">
        <v>462</v>
      </c>
      <c r="C21" s="164"/>
      <c r="D21" s="164"/>
      <c r="E21" s="531"/>
      <c r="F21" s="787"/>
      <c r="H21" s="533" t="s">
        <v>27</v>
      </c>
      <c r="J21" s="516"/>
      <c r="K21" s="516"/>
      <c r="L21" s="549"/>
      <c r="M21" s="516"/>
      <c r="N21" s="523"/>
      <c r="O21" s="516"/>
      <c r="P21" s="516"/>
      <c r="Q21" s="516"/>
      <c r="R21" s="516"/>
      <c r="S21" s="523"/>
      <c r="T21" s="516"/>
      <c r="U21" s="516"/>
      <c r="V21" s="516"/>
      <c r="W21" s="516"/>
    </row>
    <row r="22" spans="1:23" s="436" customFormat="1" ht="15" customHeight="1">
      <c r="A22" s="774"/>
      <c r="B22" s="92"/>
      <c r="C22" s="92" t="s">
        <v>463</v>
      </c>
      <c r="D22" s="92"/>
      <c r="E22" s="488"/>
      <c r="H22" s="525"/>
      <c r="J22" s="788"/>
      <c r="K22" s="789"/>
      <c r="L22" s="789"/>
      <c r="M22" s="788"/>
      <c r="N22" s="538"/>
      <c r="O22" s="788"/>
      <c r="P22" s="788"/>
      <c r="Q22" s="788"/>
      <c r="R22" s="790"/>
      <c r="S22" s="538"/>
      <c r="T22" s="788"/>
      <c r="U22" s="788"/>
      <c r="V22" s="788"/>
      <c r="W22" s="790"/>
    </row>
    <row r="23" spans="1:23" s="401" customFormat="1" ht="15" customHeight="1">
      <c r="A23" s="774"/>
      <c r="B23" s="164"/>
      <c r="C23" s="164" t="s">
        <v>464</v>
      </c>
      <c r="D23" s="164"/>
      <c r="E23" s="531"/>
      <c r="F23" s="787"/>
      <c r="H23" s="533"/>
      <c r="J23" s="791"/>
      <c r="K23" s="791"/>
      <c r="L23" s="792"/>
      <c r="M23" s="791"/>
      <c r="N23" s="523"/>
      <c r="O23" s="791"/>
      <c r="P23" s="791"/>
      <c r="Q23" s="791"/>
      <c r="R23" s="777"/>
      <c r="S23" s="523"/>
      <c r="T23" s="791"/>
      <c r="U23" s="791"/>
      <c r="V23" s="791"/>
      <c r="W23" s="777"/>
    </row>
    <row r="24" spans="1:23" s="436" customFormat="1" ht="15" customHeight="1">
      <c r="A24" s="774"/>
      <c r="B24" s="92"/>
      <c r="C24" s="92" t="s">
        <v>465</v>
      </c>
      <c r="D24" s="92"/>
      <c r="E24" s="488"/>
      <c r="H24" s="525"/>
      <c r="J24" s="788"/>
      <c r="K24" s="789"/>
      <c r="L24" s="789"/>
      <c r="M24" s="788"/>
      <c r="N24" s="538"/>
      <c r="O24" s="788"/>
      <c r="P24" s="788"/>
      <c r="Q24" s="788"/>
      <c r="R24" s="790"/>
      <c r="S24" s="538"/>
      <c r="T24" s="788"/>
      <c r="U24" s="788"/>
      <c r="V24" s="788"/>
      <c r="W24" s="790"/>
    </row>
    <row r="25" spans="1:23" s="401" customFormat="1" ht="15" customHeight="1">
      <c r="A25" s="774"/>
      <c r="B25" s="164"/>
      <c r="C25" s="164" t="s">
        <v>466</v>
      </c>
      <c r="D25" s="164"/>
      <c r="E25" s="531"/>
      <c r="F25" s="787"/>
      <c r="H25" s="533" t="s">
        <v>30</v>
      </c>
      <c r="J25" s="791"/>
      <c r="K25" s="791"/>
      <c r="L25" s="792"/>
      <c r="M25" s="791"/>
      <c r="N25" s="523"/>
      <c r="O25" s="791"/>
      <c r="P25" s="791"/>
      <c r="Q25" s="791"/>
      <c r="R25" s="777"/>
      <c r="S25" s="523"/>
      <c r="T25" s="791"/>
      <c r="U25" s="791"/>
      <c r="V25" s="791"/>
      <c r="W25" s="777"/>
    </row>
    <row r="26" spans="1:23" s="436" customFormat="1" ht="15" customHeight="1">
      <c r="A26" s="774"/>
      <c r="B26" s="92" t="s">
        <v>467</v>
      </c>
      <c r="C26" s="92"/>
      <c r="D26" s="92"/>
      <c r="E26" s="488"/>
      <c r="H26" s="525" t="s">
        <v>33</v>
      </c>
      <c r="J26" s="782"/>
      <c r="K26" s="782"/>
      <c r="L26" s="783"/>
      <c r="M26" s="782"/>
      <c r="N26" s="538"/>
      <c r="O26" s="782"/>
      <c r="P26" s="782"/>
      <c r="Q26" s="782"/>
      <c r="R26" s="782"/>
      <c r="S26" s="538"/>
      <c r="T26" s="782"/>
      <c r="U26" s="782"/>
      <c r="V26" s="782"/>
      <c r="W26" s="782"/>
    </row>
    <row r="27" spans="1:23" s="401" customFormat="1" ht="15" customHeight="1">
      <c r="A27" s="774"/>
      <c r="B27" s="164"/>
      <c r="C27" s="164" t="s">
        <v>468</v>
      </c>
      <c r="D27" s="164"/>
      <c r="E27" s="531"/>
      <c r="F27" s="787"/>
      <c r="H27" s="533" t="s">
        <v>36</v>
      </c>
      <c r="J27" s="793"/>
      <c r="K27" s="793"/>
      <c r="L27" s="794"/>
      <c r="M27" s="793"/>
      <c r="N27" s="523"/>
      <c r="O27" s="793"/>
      <c r="P27" s="793"/>
      <c r="Q27" s="793"/>
      <c r="R27" s="793"/>
      <c r="S27" s="523"/>
      <c r="T27" s="793"/>
      <c r="U27" s="793"/>
      <c r="V27" s="793"/>
      <c r="W27" s="793"/>
    </row>
    <row r="28" spans="1:23" s="484" customFormat="1" ht="18" customHeight="1">
      <c r="A28" s="482"/>
      <c r="B28" s="541" t="s">
        <v>469</v>
      </c>
      <c r="C28" s="542"/>
      <c r="D28" s="485"/>
      <c r="F28" s="486"/>
      <c r="G28" s="486"/>
      <c r="H28" s="543"/>
      <c r="I28" s="486"/>
      <c r="J28" s="112"/>
      <c r="K28" s="112"/>
      <c r="L28" s="112"/>
      <c r="M28" s="112"/>
      <c r="N28" s="486"/>
      <c r="O28" s="112"/>
      <c r="P28" s="112"/>
      <c r="Q28" s="112"/>
      <c r="R28" s="112"/>
      <c r="S28" s="486"/>
      <c r="T28" s="112"/>
      <c r="U28" s="112"/>
      <c r="V28" s="112"/>
      <c r="W28" s="112"/>
    </row>
    <row r="29" spans="1:23" s="401" customFormat="1" ht="15" customHeight="1">
      <c r="A29" s="774"/>
      <c r="B29" s="544" t="s">
        <v>40</v>
      </c>
      <c r="C29" s="544"/>
      <c r="D29" s="544"/>
      <c r="E29" s="545"/>
      <c r="F29" s="795"/>
      <c r="H29" s="515" t="s">
        <v>39</v>
      </c>
      <c r="J29" s="796"/>
      <c r="K29" s="796"/>
      <c r="L29" s="797"/>
      <c r="M29" s="796"/>
      <c r="N29" s="523"/>
      <c r="O29" s="796"/>
      <c r="P29" s="796"/>
      <c r="Q29" s="796"/>
      <c r="R29" s="796"/>
      <c r="S29" s="523"/>
      <c r="T29" s="796"/>
      <c r="U29" s="796"/>
      <c r="V29" s="796"/>
      <c r="W29" s="796"/>
    </row>
    <row r="30" spans="1:23" s="436" customFormat="1" ht="15" customHeight="1">
      <c r="A30" s="774"/>
      <c r="B30" s="92" t="s">
        <v>43</v>
      </c>
      <c r="C30" s="92"/>
      <c r="D30" s="92"/>
      <c r="E30" s="488"/>
      <c r="H30" s="525" t="s">
        <v>42</v>
      </c>
      <c r="J30" s="782"/>
      <c r="K30" s="782"/>
      <c r="L30" s="783"/>
      <c r="M30" s="782"/>
      <c r="N30" s="538"/>
      <c r="O30" s="782"/>
      <c r="P30" s="782"/>
      <c r="Q30" s="782"/>
      <c r="R30" s="782"/>
      <c r="S30" s="538"/>
      <c r="T30" s="782"/>
      <c r="U30" s="782"/>
      <c r="V30" s="782"/>
      <c r="W30" s="782"/>
    </row>
    <row r="31" spans="1:23" s="401" customFormat="1" ht="15" customHeight="1">
      <c r="A31" s="774"/>
      <c r="B31" s="164"/>
      <c r="C31" s="164" t="s">
        <v>470</v>
      </c>
      <c r="D31" s="164"/>
      <c r="E31" s="531"/>
      <c r="F31" s="787"/>
      <c r="H31" s="533"/>
      <c r="J31" s="793"/>
      <c r="K31" s="793"/>
      <c r="L31" s="794"/>
      <c r="M31" s="793"/>
      <c r="N31" s="523"/>
      <c r="O31" s="793"/>
      <c r="P31" s="793"/>
      <c r="Q31" s="793"/>
      <c r="R31" s="793"/>
      <c r="S31" s="523"/>
      <c r="T31" s="793"/>
      <c r="U31" s="793"/>
      <c r="V31" s="793"/>
      <c r="W31" s="793"/>
    </row>
    <row r="32" spans="1:23" s="484" customFormat="1" ht="18" customHeight="1">
      <c r="A32" s="482"/>
      <c r="B32" s="719" t="s">
        <v>471</v>
      </c>
      <c r="C32" s="720"/>
      <c r="D32" s="721"/>
      <c r="E32" s="722"/>
      <c r="F32" s="784"/>
      <c r="G32" s="486"/>
      <c r="H32" s="785"/>
      <c r="I32" s="486"/>
      <c r="J32" s="786"/>
      <c r="K32" s="786"/>
      <c r="L32" s="786"/>
      <c r="M32" s="786"/>
      <c r="N32" s="486"/>
      <c r="O32" s="786"/>
      <c r="P32" s="786"/>
      <c r="Q32" s="786"/>
      <c r="R32" s="786"/>
      <c r="S32" s="486"/>
      <c r="T32" s="786"/>
      <c r="U32" s="786"/>
      <c r="V32" s="786"/>
      <c r="W32" s="786"/>
    </row>
    <row r="33" spans="1:23" s="401" customFormat="1" ht="15" customHeight="1">
      <c r="A33" s="774"/>
      <c r="B33" s="164" t="s">
        <v>46</v>
      </c>
      <c r="C33" s="164"/>
      <c r="D33" s="164"/>
      <c r="E33" s="531"/>
      <c r="F33" s="787"/>
      <c r="H33" s="533" t="s">
        <v>45</v>
      </c>
      <c r="J33" s="796"/>
      <c r="K33" s="796"/>
      <c r="L33" s="778"/>
      <c r="M33" s="777"/>
      <c r="O33" s="796"/>
      <c r="P33" s="796"/>
      <c r="Q33" s="778"/>
      <c r="R33" s="777"/>
      <c r="T33" s="796"/>
      <c r="U33" s="796"/>
      <c r="V33" s="778"/>
      <c r="W33" s="777"/>
    </row>
    <row r="34" spans="1:23" s="436" customFormat="1" ht="15" customHeight="1">
      <c r="A34" s="774"/>
      <c r="B34" s="92" t="s">
        <v>49</v>
      </c>
      <c r="C34" s="92"/>
      <c r="D34" s="92"/>
      <c r="E34" s="488"/>
      <c r="H34" s="525" t="s">
        <v>48</v>
      </c>
      <c r="J34" s="790"/>
      <c r="K34" s="790"/>
      <c r="L34" s="775"/>
      <c r="M34" s="790"/>
      <c r="O34" s="790"/>
      <c r="P34" s="790"/>
      <c r="Q34" s="775"/>
      <c r="R34" s="790"/>
      <c r="T34" s="790"/>
      <c r="U34" s="790"/>
      <c r="V34" s="775"/>
      <c r="W34" s="790"/>
    </row>
    <row r="35" spans="1:23" s="484" customFormat="1" ht="18" customHeight="1">
      <c r="A35" s="482"/>
      <c r="B35" s="719" t="s">
        <v>472</v>
      </c>
      <c r="C35" s="720"/>
      <c r="D35" s="721"/>
      <c r="E35" s="722"/>
      <c r="F35" s="784"/>
      <c r="G35" s="486"/>
      <c r="H35" s="785"/>
      <c r="I35" s="486"/>
      <c r="J35" s="786"/>
      <c r="K35" s="786"/>
      <c r="L35" s="786"/>
      <c r="M35" s="786"/>
      <c r="N35" s="486"/>
      <c r="O35" s="786"/>
      <c r="P35" s="786"/>
      <c r="Q35" s="786"/>
      <c r="R35" s="786"/>
      <c r="S35" s="486"/>
      <c r="T35" s="786"/>
      <c r="U35" s="786"/>
      <c r="V35" s="786"/>
      <c r="W35" s="786"/>
    </row>
    <row r="36" spans="2:23" ht="15" customHeight="1">
      <c r="B36" s="242" t="s">
        <v>473</v>
      </c>
      <c r="C36" s="242"/>
      <c r="D36" s="242"/>
      <c r="E36" s="553"/>
      <c r="F36" s="798"/>
      <c r="G36" s="401"/>
      <c r="H36" s="555"/>
      <c r="I36" s="401"/>
      <c r="J36" s="799"/>
      <c r="K36" s="799"/>
      <c r="L36" s="799"/>
      <c r="M36" s="799"/>
      <c r="O36" s="799"/>
      <c r="P36" s="799"/>
      <c r="Q36" s="799"/>
      <c r="R36" s="799"/>
      <c r="T36" s="799"/>
      <c r="U36" s="799"/>
      <c r="V36" s="799"/>
      <c r="W36" s="799"/>
    </row>
    <row r="37" spans="1:23" s="801" customFormat="1" ht="18" customHeight="1">
      <c r="A37" s="800"/>
      <c r="C37" s="802"/>
      <c r="D37" s="802"/>
      <c r="E37" s="802"/>
      <c r="F37" s="803"/>
      <c r="G37" s="803"/>
      <c r="H37" s="107"/>
      <c r="I37" s="803"/>
      <c r="J37" s="804"/>
      <c r="K37" s="805"/>
      <c r="L37" s="806"/>
      <c r="M37" s="807"/>
      <c r="O37" s="804"/>
      <c r="P37" s="805"/>
      <c r="Q37" s="805"/>
      <c r="R37" s="807"/>
      <c r="T37" s="804"/>
      <c r="U37" s="805"/>
      <c r="V37" s="805"/>
      <c r="W37" s="807"/>
    </row>
    <row r="38" spans="1:23" s="801" customFormat="1" ht="18" customHeight="1">
      <c r="A38" s="800"/>
      <c r="C38" s="802"/>
      <c r="D38" s="802"/>
      <c r="E38" s="802"/>
      <c r="F38" s="803"/>
      <c r="G38" s="803"/>
      <c r="H38" s="107"/>
      <c r="I38" s="803"/>
      <c r="J38" s="808"/>
      <c r="K38" s="805"/>
      <c r="L38" s="806"/>
      <c r="M38" s="807"/>
      <c r="O38" s="804"/>
      <c r="P38" s="805"/>
      <c r="Q38" s="805"/>
      <c r="R38" s="807"/>
      <c r="T38" s="804"/>
      <c r="U38" s="805"/>
      <c r="V38" s="805"/>
      <c r="W38" s="807"/>
    </row>
    <row r="39" spans="1:23" s="801" customFormat="1" ht="18" customHeight="1">
      <c r="A39" s="800"/>
      <c r="B39" s="802"/>
      <c r="C39" s="802"/>
      <c r="D39" s="802"/>
      <c r="E39" s="802"/>
      <c r="F39" s="803"/>
      <c r="G39" s="803"/>
      <c r="H39" s="107"/>
      <c r="I39" s="803"/>
      <c r="J39" s="804"/>
      <c r="K39" s="805"/>
      <c r="L39" s="806"/>
      <c r="M39" s="807"/>
      <c r="O39" s="804"/>
      <c r="P39" s="805"/>
      <c r="Q39" s="805"/>
      <c r="R39" s="807"/>
      <c r="T39" s="804"/>
      <c r="U39" s="805"/>
      <c r="V39" s="805"/>
      <c r="W39" s="807"/>
    </row>
    <row r="40" spans="1:23" s="3" customFormat="1" ht="22.5" customHeight="1">
      <c r="A40" s="405"/>
      <c r="B40" s="106" t="s">
        <v>474</v>
      </c>
      <c r="C40" s="91"/>
      <c r="D40" s="92"/>
      <c r="E40" s="92"/>
      <c r="F40" s="90"/>
      <c r="G40" s="90"/>
      <c r="H40" s="809"/>
      <c r="I40" s="90"/>
      <c r="J40" s="810"/>
      <c r="K40" s="811"/>
      <c r="L40" s="810"/>
      <c r="M40" s="811"/>
      <c r="N40" s="104"/>
      <c r="O40" s="810"/>
      <c r="P40" s="811"/>
      <c r="Q40" s="811"/>
      <c r="R40" s="811"/>
      <c r="S40" s="104"/>
      <c r="T40" s="810"/>
      <c r="U40" s="811"/>
      <c r="V40" s="811"/>
      <c r="W40" s="811"/>
    </row>
    <row r="41" spans="2:23" ht="8.25" customHeight="1">
      <c r="B41" s="91"/>
      <c r="C41" s="92"/>
      <c r="D41" s="92"/>
      <c r="E41" s="488"/>
      <c r="F41" s="404"/>
      <c r="G41" s="404"/>
      <c r="H41" s="574"/>
      <c r="I41" s="404"/>
      <c r="J41" s="810"/>
      <c r="K41" s="811"/>
      <c r="L41" s="810"/>
      <c r="M41" s="811"/>
      <c r="N41" s="509"/>
      <c r="O41" s="810"/>
      <c r="P41" s="811"/>
      <c r="Q41" s="811"/>
      <c r="R41" s="811"/>
      <c r="S41" s="509"/>
      <c r="T41" s="810"/>
      <c r="U41" s="811"/>
      <c r="V41" s="811"/>
      <c r="W41" s="811"/>
    </row>
    <row r="42" spans="1:23" s="484" customFormat="1" ht="18" customHeight="1">
      <c r="A42" s="482"/>
      <c r="B42" s="541" t="s">
        <v>456</v>
      </c>
      <c r="C42" s="542"/>
      <c r="D42" s="485"/>
      <c r="F42" s="486"/>
      <c r="G42" s="486"/>
      <c r="H42" s="543"/>
      <c r="I42" s="486"/>
      <c r="J42" s="112"/>
      <c r="K42" s="112"/>
      <c r="L42" s="112"/>
      <c r="M42" s="112"/>
      <c r="N42" s="486"/>
      <c r="O42" s="112"/>
      <c r="P42" s="112"/>
      <c r="Q42" s="112"/>
      <c r="R42" s="112"/>
      <c r="S42" s="486"/>
      <c r="T42" s="112"/>
      <c r="U42" s="112"/>
      <c r="V42" s="112"/>
      <c r="W42" s="112"/>
    </row>
    <row r="43" spans="1:23" s="401" customFormat="1" ht="15" customHeight="1">
      <c r="A43" s="774"/>
      <c r="B43" s="460" t="s">
        <v>53</v>
      </c>
      <c r="C43" s="544"/>
      <c r="D43" s="545"/>
      <c r="E43" s="546"/>
      <c r="F43" s="547"/>
      <c r="G43" s="528"/>
      <c r="H43" s="548" t="s">
        <v>52</v>
      </c>
      <c r="I43" s="528"/>
      <c r="J43" s="549"/>
      <c r="K43" s="549"/>
      <c r="L43" s="549"/>
      <c r="M43" s="516"/>
      <c r="N43" s="523"/>
      <c r="O43" s="549"/>
      <c r="P43" s="549"/>
      <c r="Q43" s="549"/>
      <c r="R43" s="516"/>
      <c r="S43" s="523"/>
      <c r="T43" s="516"/>
      <c r="U43" s="549"/>
      <c r="V43" s="549"/>
      <c r="W43" s="516"/>
    </row>
    <row r="44" spans="1:23" s="401" customFormat="1" ht="15" customHeight="1">
      <c r="A44" s="774"/>
      <c r="C44" s="92" t="s">
        <v>475</v>
      </c>
      <c r="D44" s="92"/>
      <c r="E44" s="92"/>
      <c r="F44" s="812"/>
      <c r="G44" s="812"/>
      <c r="H44" s="525"/>
      <c r="I44" s="812"/>
      <c r="J44" s="485"/>
      <c r="K44" s="485"/>
      <c r="L44" s="485"/>
      <c r="M44" s="485"/>
      <c r="N44" s="523"/>
      <c r="O44" s="485"/>
      <c r="P44" s="485"/>
      <c r="Q44" s="485"/>
      <c r="R44" s="485"/>
      <c r="S44" s="523"/>
      <c r="T44" s="485"/>
      <c r="U44" s="485"/>
      <c r="V44" s="485"/>
      <c r="W44" s="485"/>
    </row>
    <row r="45" spans="1:23" s="401" customFormat="1" ht="15" customHeight="1">
      <c r="A45" s="774"/>
      <c r="B45" s="787"/>
      <c r="C45" s="164"/>
      <c r="D45" s="164" t="s">
        <v>476</v>
      </c>
      <c r="E45" s="164"/>
      <c r="F45" s="813"/>
      <c r="G45" s="812"/>
      <c r="H45" s="533" t="s">
        <v>97</v>
      </c>
      <c r="I45" s="812"/>
      <c r="J45" s="534"/>
      <c r="K45" s="534"/>
      <c r="L45" s="534"/>
      <c r="M45" s="534"/>
      <c r="N45" s="523"/>
      <c r="O45" s="534"/>
      <c r="P45" s="534"/>
      <c r="Q45" s="534"/>
      <c r="R45" s="534"/>
      <c r="S45" s="523"/>
      <c r="T45" s="534"/>
      <c r="U45" s="534"/>
      <c r="V45" s="534"/>
      <c r="W45" s="534"/>
    </row>
    <row r="46" spans="1:23" s="401" customFormat="1" ht="15" customHeight="1">
      <c r="A46" s="774"/>
      <c r="C46" s="92"/>
      <c r="E46" s="92" t="s">
        <v>477</v>
      </c>
      <c r="F46" s="812"/>
      <c r="G46" s="812"/>
      <c r="H46" s="525"/>
      <c r="I46" s="812"/>
      <c r="J46" s="530"/>
      <c r="K46" s="530"/>
      <c r="L46" s="530"/>
      <c r="M46" s="530"/>
      <c r="N46" s="523"/>
      <c r="O46" s="530"/>
      <c r="P46" s="530"/>
      <c r="Q46" s="530"/>
      <c r="R46" s="530"/>
      <c r="S46" s="523"/>
      <c r="T46" s="530"/>
      <c r="U46" s="530"/>
      <c r="V46" s="530"/>
      <c r="W46" s="530"/>
    </row>
    <row r="47" spans="1:23" s="401" customFormat="1" ht="15" customHeight="1">
      <c r="A47" s="774"/>
      <c r="B47" s="787"/>
      <c r="C47" s="164"/>
      <c r="D47" s="787" t="s">
        <v>478</v>
      </c>
      <c r="E47" s="164"/>
      <c r="F47" s="813"/>
      <c r="G47" s="812"/>
      <c r="H47" s="533"/>
      <c r="I47" s="812"/>
      <c r="J47" s="535"/>
      <c r="K47" s="535"/>
      <c r="L47" s="535"/>
      <c r="M47" s="535"/>
      <c r="N47" s="523"/>
      <c r="O47" s="535"/>
      <c r="P47" s="535"/>
      <c r="Q47" s="535"/>
      <c r="R47" s="535"/>
      <c r="S47" s="523"/>
      <c r="T47" s="535"/>
      <c r="U47" s="535"/>
      <c r="V47" s="535"/>
      <c r="W47" s="535"/>
    </row>
    <row r="48" spans="1:23" s="401" customFormat="1" ht="15" customHeight="1">
      <c r="A48" s="774"/>
      <c r="C48" s="92" t="s">
        <v>479</v>
      </c>
      <c r="D48" s="92"/>
      <c r="E48" s="92"/>
      <c r="F48" s="812"/>
      <c r="G48" s="812"/>
      <c r="H48" s="525"/>
      <c r="I48" s="812"/>
      <c r="J48" s="485"/>
      <c r="K48" s="485"/>
      <c r="L48" s="485"/>
      <c r="M48" s="485"/>
      <c r="N48" s="523"/>
      <c r="O48" s="485"/>
      <c r="P48" s="485"/>
      <c r="Q48" s="485"/>
      <c r="R48" s="485"/>
      <c r="S48" s="523"/>
      <c r="T48" s="485"/>
      <c r="U48" s="485"/>
      <c r="V48" s="485"/>
      <c r="W48" s="485"/>
    </row>
    <row r="49" spans="1:23" s="401" customFormat="1" ht="15" customHeight="1">
      <c r="A49" s="774"/>
      <c r="B49" s="787"/>
      <c r="C49" s="164"/>
      <c r="D49" s="164" t="s">
        <v>480</v>
      </c>
      <c r="E49" s="164"/>
      <c r="F49" s="813"/>
      <c r="G49" s="812"/>
      <c r="H49" s="533"/>
      <c r="I49" s="812"/>
      <c r="J49" s="534"/>
      <c r="K49" s="534"/>
      <c r="L49" s="534"/>
      <c r="M49" s="534"/>
      <c r="N49" s="523"/>
      <c r="O49" s="534"/>
      <c r="P49" s="534"/>
      <c r="Q49" s="534"/>
      <c r="R49" s="534"/>
      <c r="S49" s="523"/>
      <c r="T49" s="534"/>
      <c r="U49" s="534"/>
      <c r="V49" s="534"/>
      <c r="W49" s="534"/>
    </row>
    <row r="50" spans="1:23" s="401" customFormat="1" ht="15" customHeight="1">
      <c r="A50" s="774"/>
      <c r="C50" s="92"/>
      <c r="D50" s="89" t="s">
        <v>481</v>
      </c>
      <c r="E50" s="92"/>
      <c r="F50" s="812"/>
      <c r="G50" s="812"/>
      <c r="H50" s="525"/>
      <c r="I50" s="812"/>
      <c r="J50" s="485"/>
      <c r="K50" s="485"/>
      <c r="L50" s="485"/>
      <c r="M50" s="485"/>
      <c r="N50" s="523"/>
      <c r="O50" s="485"/>
      <c r="P50" s="485"/>
      <c r="Q50" s="485"/>
      <c r="R50" s="485"/>
      <c r="S50" s="523"/>
      <c r="T50" s="485"/>
      <c r="U50" s="485"/>
      <c r="V50" s="485"/>
      <c r="W50" s="485"/>
    </row>
    <row r="51" spans="1:23" s="401" customFormat="1" ht="15" customHeight="1">
      <c r="A51" s="774"/>
      <c r="B51" s="787"/>
      <c r="C51" s="164"/>
      <c r="D51" s="164" t="s">
        <v>482</v>
      </c>
      <c r="E51" s="164"/>
      <c r="F51" s="813"/>
      <c r="G51" s="812"/>
      <c r="H51" s="533"/>
      <c r="I51" s="812"/>
      <c r="J51" s="534"/>
      <c r="K51" s="534"/>
      <c r="L51" s="534"/>
      <c r="M51" s="534"/>
      <c r="N51" s="523"/>
      <c r="O51" s="534"/>
      <c r="P51" s="534"/>
      <c r="Q51" s="534"/>
      <c r="R51" s="534"/>
      <c r="S51" s="523"/>
      <c r="T51" s="534"/>
      <c r="U51" s="534"/>
      <c r="V51" s="534"/>
      <c r="W51" s="534"/>
    </row>
    <row r="52" spans="1:23" s="401" customFormat="1" ht="15" customHeight="1">
      <c r="A52" s="774"/>
      <c r="C52" s="92" t="s">
        <v>483</v>
      </c>
      <c r="D52" s="92"/>
      <c r="E52" s="92"/>
      <c r="F52" s="812"/>
      <c r="G52" s="812"/>
      <c r="H52" s="525" t="s">
        <v>100</v>
      </c>
      <c r="I52" s="812"/>
      <c r="J52" s="530"/>
      <c r="K52" s="530"/>
      <c r="L52" s="530"/>
      <c r="M52" s="530"/>
      <c r="N52" s="523"/>
      <c r="O52" s="530"/>
      <c r="P52" s="530"/>
      <c r="Q52" s="530"/>
      <c r="R52" s="530"/>
      <c r="S52" s="523"/>
      <c r="T52" s="530"/>
      <c r="U52" s="530"/>
      <c r="V52" s="530"/>
      <c r="W52" s="530"/>
    </row>
    <row r="53" spans="1:23" s="401" customFormat="1" ht="15" customHeight="1">
      <c r="A53" s="774"/>
      <c r="B53" s="122" t="s">
        <v>407</v>
      </c>
      <c r="C53" s="164"/>
      <c r="D53" s="531"/>
      <c r="E53" s="813"/>
      <c r="F53" s="814"/>
      <c r="G53" s="528"/>
      <c r="H53" s="815"/>
      <c r="I53" s="528"/>
      <c r="J53" s="780"/>
      <c r="K53" s="780"/>
      <c r="L53" s="780"/>
      <c r="M53" s="780"/>
      <c r="N53" s="523"/>
      <c r="O53" s="780"/>
      <c r="P53" s="780"/>
      <c r="Q53" s="780"/>
      <c r="R53" s="780"/>
      <c r="S53" s="523"/>
      <c r="T53" s="780"/>
      <c r="U53" s="780"/>
      <c r="V53" s="780"/>
      <c r="W53" s="780"/>
    </row>
    <row r="54" spans="1:23" s="436" customFormat="1" ht="15" customHeight="1">
      <c r="A54" s="774"/>
      <c r="B54" s="92"/>
      <c r="C54" s="92" t="s">
        <v>408</v>
      </c>
      <c r="D54" s="92"/>
      <c r="E54" s="488"/>
      <c r="H54" s="525"/>
      <c r="J54" s="485"/>
      <c r="K54" s="485"/>
      <c r="L54" s="485"/>
      <c r="M54" s="485"/>
      <c r="N54" s="538"/>
      <c r="O54" s="485"/>
      <c r="P54" s="485"/>
      <c r="Q54" s="485"/>
      <c r="R54" s="485"/>
      <c r="S54" s="538"/>
      <c r="T54" s="485"/>
      <c r="U54" s="485"/>
      <c r="V54" s="485"/>
      <c r="W54" s="485"/>
    </row>
    <row r="55" spans="1:23" s="401" customFormat="1" ht="15" customHeight="1">
      <c r="A55" s="774"/>
      <c r="B55" s="787"/>
      <c r="C55" s="164" t="s">
        <v>409</v>
      </c>
      <c r="D55" s="787"/>
      <c r="E55" s="164"/>
      <c r="F55" s="813"/>
      <c r="G55" s="812"/>
      <c r="H55" s="533"/>
      <c r="I55" s="812"/>
      <c r="J55" s="535"/>
      <c r="K55" s="535"/>
      <c r="L55" s="535"/>
      <c r="M55" s="535"/>
      <c r="N55" s="523"/>
      <c r="O55" s="535"/>
      <c r="P55" s="535"/>
      <c r="Q55" s="535"/>
      <c r="R55" s="535"/>
      <c r="S55" s="523"/>
      <c r="T55" s="535"/>
      <c r="U55" s="535"/>
      <c r="V55" s="535"/>
      <c r="W55" s="535"/>
    </row>
    <row r="56" spans="1:23" s="401" customFormat="1" ht="15" customHeight="1">
      <c r="A56" s="774"/>
      <c r="C56" s="92"/>
      <c r="D56" s="92" t="s">
        <v>410</v>
      </c>
      <c r="E56" s="92"/>
      <c r="F56" s="812"/>
      <c r="G56" s="812"/>
      <c r="H56" s="525"/>
      <c r="I56" s="812"/>
      <c r="J56" s="485"/>
      <c r="K56" s="485"/>
      <c r="L56" s="485"/>
      <c r="M56" s="485"/>
      <c r="N56" s="523"/>
      <c r="O56" s="485"/>
      <c r="P56" s="485"/>
      <c r="Q56" s="485"/>
      <c r="R56" s="485"/>
      <c r="S56" s="523"/>
      <c r="T56" s="485"/>
      <c r="U56" s="485"/>
      <c r="V56" s="485"/>
      <c r="W56" s="485"/>
    </row>
    <row r="57" spans="1:23" s="401" customFormat="1" ht="15" customHeight="1">
      <c r="A57" s="774"/>
      <c r="B57" s="787"/>
      <c r="C57" s="164"/>
      <c r="D57" s="164"/>
      <c r="E57" s="164" t="s">
        <v>484</v>
      </c>
      <c r="F57" s="813"/>
      <c r="G57" s="812"/>
      <c r="H57" s="533" t="s">
        <v>103</v>
      </c>
      <c r="I57" s="812"/>
      <c r="J57" s="534"/>
      <c r="K57" s="534"/>
      <c r="L57" s="534"/>
      <c r="M57" s="534"/>
      <c r="N57" s="523"/>
      <c r="O57" s="534"/>
      <c r="P57" s="534"/>
      <c r="Q57" s="534"/>
      <c r="R57" s="534"/>
      <c r="S57" s="523"/>
      <c r="T57" s="534"/>
      <c r="U57" s="534"/>
      <c r="V57" s="534"/>
      <c r="W57" s="534"/>
    </row>
    <row r="58" spans="1:23" s="401" customFormat="1" ht="15" customHeight="1">
      <c r="A58" s="774"/>
      <c r="C58" s="92"/>
      <c r="D58" s="92" t="s">
        <v>411</v>
      </c>
      <c r="E58" s="92"/>
      <c r="F58" s="812"/>
      <c r="G58" s="812"/>
      <c r="H58" s="525"/>
      <c r="I58" s="812"/>
      <c r="J58" s="530"/>
      <c r="K58" s="530"/>
      <c r="L58" s="530"/>
      <c r="M58" s="530"/>
      <c r="N58" s="523"/>
      <c r="O58" s="530"/>
      <c r="P58" s="530"/>
      <c r="Q58" s="530"/>
      <c r="R58" s="530"/>
      <c r="S58" s="523"/>
      <c r="T58" s="530"/>
      <c r="U58" s="530"/>
      <c r="V58" s="530"/>
      <c r="W58" s="530"/>
    </row>
    <row r="59" spans="1:23" s="401" customFormat="1" ht="15" customHeight="1">
      <c r="A59" s="774"/>
      <c r="B59" s="787"/>
      <c r="C59" s="164"/>
      <c r="D59" s="164" t="s">
        <v>485</v>
      </c>
      <c r="E59" s="164"/>
      <c r="F59" s="813"/>
      <c r="G59" s="812"/>
      <c r="H59" s="533"/>
      <c r="I59" s="812"/>
      <c r="J59" s="534"/>
      <c r="K59" s="534"/>
      <c r="L59" s="534"/>
      <c r="M59" s="534"/>
      <c r="N59" s="523"/>
      <c r="O59" s="534"/>
      <c r="P59" s="534"/>
      <c r="Q59" s="534"/>
      <c r="R59" s="534"/>
      <c r="S59" s="523"/>
      <c r="T59" s="534"/>
      <c r="U59" s="534"/>
      <c r="V59" s="534"/>
      <c r="W59" s="534"/>
    </row>
    <row r="60" spans="1:23" s="401" customFormat="1" ht="15" customHeight="1">
      <c r="A60" s="774"/>
      <c r="B60" s="325" t="s">
        <v>56</v>
      </c>
      <c r="C60" s="92"/>
      <c r="D60" s="488"/>
      <c r="E60" s="812"/>
      <c r="F60" s="528"/>
      <c r="G60" s="528"/>
      <c r="H60" s="816" t="s">
        <v>55</v>
      </c>
      <c r="I60" s="528"/>
      <c r="J60" s="550"/>
      <c r="K60" s="550"/>
      <c r="L60" s="551"/>
      <c r="M60" s="550"/>
      <c r="N60" s="523"/>
      <c r="O60" s="550"/>
      <c r="P60" s="550"/>
      <c r="Q60" s="550"/>
      <c r="R60" s="550"/>
      <c r="S60" s="523"/>
      <c r="T60" s="550"/>
      <c r="U60" s="550"/>
      <c r="V60" s="550"/>
      <c r="W60" s="550"/>
    </row>
    <row r="61" spans="1:23" s="484" customFormat="1" ht="18" customHeight="1">
      <c r="A61" s="482"/>
      <c r="B61" s="719" t="s">
        <v>486</v>
      </c>
      <c r="C61" s="720"/>
      <c r="D61" s="721"/>
      <c r="E61" s="722"/>
      <c r="F61" s="784"/>
      <c r="G61" s="486"/>
      <c r="H61" s="785"/>
      <c r="I61" s="486"/>
      <c r="J61" s="786"/>
      <c r="K61" s="786"/>
      <c r="L61" s="786"/>
      <c r="M61" s="786"/>
      <c r="N61" s="486"/>
      <c r="O61" s="786"/>
      <c r="P61" s="786"/>
      <c r="Q61" s="786"/>
      <c r="R61" s="786"/>
      <c r="S61" s="486"/>
      <c r="T61" s="786"/>
      <c r="U61" s="786"/>
      <c r="V61" s="786"/>
      <c r="W61" s="786"/>
    </row>
    <row r="62" spans="1:23" s="401" customFormat="1" ht="15" customHeight="1">
      <c r="A62" s="774"/>
      <c r="B62" s="122" t="s">
        <v>487</v>
      </c>
      <c r="C62" s="164"/>
      <c r="D62" s="531"/>
      <c r="E62" s="813"/>
      <c r="F62" s="814"/>
      <c r="G62" s="528"/>
      <c r="H62" s="815" t="s">
        <v>58</v>
      </c>
      <c r="I62" s="528"/>
      <c r="J62" s="817"/>
      <c r="K62" s="817"/>
      <c r="L62" s="194"/>
      <c r="M62" s="817"/>
      <c r="N62" s="523"/>
      <c r="O62" s="817"/>
      <c r="P62" s="817"/>
      <c r="Q62" s="817"/>
      <c r="R62" s="817"/>
      <c r="S62" s="523"/>
      <c r="T62" s="817"/>
      <c r="U62" s="817"/>
      <c r="V62" s="817"/>
      <c r="W62" s="817"/>
    </row>
    <row r="63" spans="1:23" s="436" customFormat="1" ht="15" customHeight="1">
      <c r="A63" s="774"/>
      <c r="B63" s="92"/>
      <c r="C63" s="92" t="s">
        <v>447</v>
      </c>
      <c r="D63" s="92"/>
      <c r="E63" s="488"/>
      <c r="H63" s="525"/>
      <c r="J63" s="818"/>
      <c r="K63" s="818"/>
      <c r="L63" s="818"/>
      <c r="M63" s="818"/>
      <c r="N63" s="538"/>
      <c r="O63" s="818"/>
      <c r="P63" s="818"/>
      <c r="Q63" s="818"/>
      <c r="R63" s="818"/>
      <c r="S63" s="538"/>
      <c r="T63" s="818"/>
      <c r="U63" s="818"/>
      <c r="V63" s="818"/>
      <c r="W63" s="818"/>
    </row>
    <row r="64" spans="1:23" s="401" customFormat="1" ht="15" customHeight="1">
      <c r="A64" s="774"/>
      <c r="B64" s="164"/>
      <c r="C64" s="164" t="s">
        <v>448</v>
      </c>
      <c r="D64" s="164"/>
      <c r="E64" s="531"/>
      <c r="F64" s="787"/>
      <c r="H64" s="533"/>
      <c r="J64" s="819"/>
      <c r="K64" s="819"/>
      <c r="L64" s="819"/>
      <c r="M64" s="819"/>
      <c r="N64" s="523"/>
      <c r="O64" s="819"/>
      <c r="P64" s="819"/>
      <c r="Q64" s="819"/>
      <c r="R64" s="819"/>
      <c r="S64" s="523"/>
      <c r="T64" s="819"/>
      <c r="U64" s="819"/>
      <c r="V64" s="819"/>
      <c r="W64" s="819"/>
    </row>
    <row r="65" spans="1:23" s="436" customFormat="1" ht="15" customHeight="1">
      <c r="A65" s="774"/>
      <c r="B65" s="92"/>
      <c r="C65" s="92" t="s">
        <v>488</v>
      </c>
      <c r="D65" s="92"/>
      <c r="E65" s="488"/>
      <c r="H65" s="525"/>
      <c r="J65" s="818"/>
      <c r="K65" s="818"/>
      <c r="L65" s="818"/>
      <c r="M65" s="818"/>
      <c r="N65" s="538"/>
      <c r="O65" s="818"/>
      <c r="P65" s="818"/>
      <c r="Q65" s="818"/>
      <c r="R65" s="818"/>
      <c r="S65" s="538"/>
      <c r="T65" s="818"/>
      <c r="U65" s="818"/>
      <c r="V65" s="818"/>
      <c r="W65" s="818"/>
    </row>
    <row r="66" spans="1:23" s="401" customFormat="1" ht="15" customHeight="1">
      <c r="A66" s="774"/>
      <c r="B66" s="122" t="s">
        <v>489</v>
      </c>
      <c r="C66" s="164"/>
      <c r="D66" s="531"/>
      <c r="E66" s="813"/>
      <c r="F66" s="814"/>
      <c r="G66" s="528"/>
      <c r="H66" s="815" t="s">
        <v>61</v>
      </c>
      <c r="I66" s="528"/>
      <c r="J66" s="817"/>
      <c r="K66" s="817"/>
      <c r="L66" s="817"/>
      <c r="M66" s="817"/>
      <c r="N66" s="523"/>
      <c r="O66" s="817"/>
      <c r="P66" s="817"/>
      <c r="Q66" s="817"/>
      <c r="R66" s="817"/>
      <c r="S66" s="523"/>
      <c r="T66" s="817"/>
      <c r="U66" s="817"/>
      <c r="V66" s="817"/>
      <c r="W66" s="817"/>
    </row>
    <row r="67" spans="1:23" s="484" customFormat="1" ht="18" customHeight="1">
      <c r="A67" s="482"/>
      <c r="B67" s="541" t="s">
        <v>490</v>
      </c>
      <c r="C67" s="542"/>
      <c r="D67" s="485"/>
      <c r="F67" s="486"/>
      <c r="G67" s="486"/>
      <c r="H67" s="543"/>
      <c r="I67" s="486"/>
      <c r="J67" s="112"/>
      <c r="K67" s="112"/>
      <c r="L67" s="112"/>
      <c r="M67" s="112"/>
      <c r="N67" s="486"/>
      <c r="O67" s="112"/>
      <c r="P67" s="112"/>
      <c r="Q67" s="112"/>
      <c r="R67" s="112"/>
      <c r="S67" s="486"/>
      <c r="T67" s="112"/>
      <c r="U67" s="112"/>
      <c r="V67" s="112"/>
      <c r="W67" s="112"/>
    </row>
    <row r="68" spans="1:23" s="436" customFormat="1" ht="15" customHeight="1">
      <c r="A68" s="774"/>
      <c r="B68" s="544" t="s">
        <v>414</v>
      </c>
      <c r="C68" s="544"/>
      <c r="D68" s="544"/>
      <c r="E68" s="545"/>
      <c r="F68" s="820"/>
      <c r="H68" s="515"/>
      <c r="J68" s="821"/>
      <c r="K68" s="821"/>
      <c r="L68" s="822"/>
      <c r="M68" s="821"/>
      <c r="N68" s="538"/>
      <c r="O68" s="821"/>
      <c r="P68" s="821"/>
      <c r="Q68" s="821"/>
      <c r="R68" s="821"/>
      <c r="S68" s="538"/>
      <c r="T68" s="821"/>
      <c r="U68" s="821"/>
      <c r="V68" s="821"/>
      <c r="W68" s="821"/>
    </row>
    <row r="69" spans="1:23" s="436" customFormat="1" ht="15" customHeight="1">
      <c r="A69" s="774"/>
      <c r="B69" s="92" t="s">
        <v>491</v>
      </c>
      <c r="C69" s="92"/>
      <c r="D69" s="92"/>
      <c r="E69" s="488"/>
      <c r="H69" s="525"/>
      <c r="J69" s="485"/>
      <c r="K69" s="485"/>
      <c r="L69" s="485"/>
      <c r="M69" s="485"/>
      <c r="N69" s="538"/>
      <c r="O69" s="485"/>
      <c r="P69" s="485"/>
      <c r="Q69" s="485"/>
      <c r="R69" s="485"/>
      <c r="S69" s="538"/>
      <c r="T69" s="485"/>
      <c r="U69" s="485"/>
      <c r="V69" s="485"/>
      <c r="W69" s="485"/>
    </row>
    <row r="70" spans="1:23" s="436" customFormat="1" ht="15" customHeight="1">
      <c r="A70" s="774"/>
      <c r="B70" s="164" t="s">
        <v>492</v>
      </c>
      <c r="C70" s="164"/>
      <c r="D70" s="164"/>
      <c r="E70" s="531"/>
      <c r="F70" s="532"/>
      <c r="H70" s="533"/>
      <c r="J70" s="534"/>
      <c r="K70" s="534"/>
      <c r="L70" s="534"/>
      <c r="M70" s="534"/>
      <c r="N70" s="538"/>
      <c r="O70" s="534"/>
      <c r="P70" s="534"/>
      <c r="Q70" s="534"/>
      <c r="R70" s="534"/>
      <c r="S70" s="538"/>
      <c r="T70" s="534"/>
      <c r="U70" s="534"/>
      <c r="V70" s="534"/>
      <c r="W70" s="534"/>
    </row>
    <row r="71" spans="1:23" s="436" customFormat="1" ht="15" customHeight="1">
      <c r="A71" s="774"/>
      <c r="B71" s="92" t="s">
        <v>65</v>
      </c>
      <c r="D71" s="92"/>
      <c r="E71" s="488"/>
      <c r="H71" s="525" t="s">
        <v>64</v>
      </c>
      <c r="J71" s="485"/>
      <c r="K71" s="485"/>
      <c r="L71" s="485"/>
      <c r="M71" s="485"/>
      <c r="N71" s="538"/>
      <c r="O71" s="485"/>
      <c r="P71" s="485"/>
      <c r="Q71" s="485"/>
      <c r="R71" s="485"/>
      <c r="S71" s="538"/>
      <c r="T71" s="485"/>
      <c r="U71" s="485"/>
      <c r="V71" s="485"/>
      <c r="W71" s="485"/>
    </row>
    <row r="72" spans="1:23" s="436" customFormat="1" ht="15" customHeight="1">
      <c r="A72" s="774"/>
      <c r="B72" s="164"/>
      <c r="C72" s="164" t="s">
        <v>493</v>
      </c>
      <c r="D72" s="532"/>
      <c r="E72" s="531"/>
      <c r="F72" s="532"/>
      <c r="H72" s="533" t="s">
        <v>67</v>
      </c>
      <c r="J72" s="534"/>
      <c r="K72" s="534"/>
      <c r="L72" s="534"/>
      <c r="M72" s="534"/>
      <c r="N72" s="538"/>
      <c r="O72" s="534"/>
      <c r="P72" s="534"/>
      <c r="Q72" s="534"/>
      <c r="R72" s="534"/>
      <c r="S72" s="538"/>
      <c r="T72" s="534"/>
      <c r="U72" s="534"/>
      <c r="V72" s="534"/>
      <c r="W72" s="534"/>
    </row>
    <row r="73" spans="1:23" s="484" customFormat="1" ht="18" customHeight="1">
      <c r="A73" s="482"/>
      <c r="B73" s="719" t="s">
        <v>494</v>
      </c>
      <c r="C73" s="720"/>
      <c r="D73" s="721"/>
      <c r="E73" s="722"/>
      <c r="F73" s="784"/>
      <c r="G73" s="486"/>
      <c r="H73" s="785"/>
      <c r="I73" s="486"/>
      <c r="J73" s="786"/>
      <c r="K73" s="786"/>
      <c r="L73" s="786"/>
      <c r="M73" s="786"/>
      <c r="N73" s="486"/>
      <c r="O73" s="786"/>
      <c r="P73" s="786"/>
      <c r="Q73" s="786"/>
      <c r="R73" s="786"/>
      <c r="S73" s="486"/>
      <c r="T73" s="786"/>
      <c r="U73" s="786"/>
      <c r="V73" s="786"/>
      <c r="W73" s="786"/>
    </row>
    <row r="74" spans="1:23" s="436" customFormat="1" ht="15" customHeight="1">
      <c r="A74" s="774"/>
      <c r="B74" s="164" t="s">
        <v>495</v>
      </c>
      <c r="C74" s="532"/>
      <c r="D74" s="164"/>
      <c r="E74" s="531"/>
      <c r="F74" s="532"/>
      <c r="H74" s="533"/>
      <c r="J74" s="821"/>
      <c r="K74" s="821"/>
      <c r="L74" s="822"/>
      <c r="M74" s="821"/>
      <c r="N74" s="538"/>
      <c r="O74" s="821"/>
      <c r="P74" s="821"/>
      <c r="Q74" s="821"/>
      <c r="R74" s="821"/>
      <c r="S74" s="538"/>
      <c r="T74" s="821"/>
      <c r="U74" s="821"/>
      <c r="V74" s="821"/>
      <c r="W74" s="821"/>
    </row>
    <row r="75" spans="1:23" s="436" customFormat="1" ht="15" customHeight="1">
      <c r="A75" s="774"/>
      <c r="B75" s="92" t="s">
        <v>71</v>
      </c>
      <c r="C75" s="92"/>
      <c r="D75" s="92"/>
      <c r="E75" s="488"/>
      <c r="H75" s="525" t="s">
        <v>70</v>
      </c>
      <c r="J75" s="782"/>
      <c r="K75" s="782"/>
      <c r="L75" s="783"/>
      <c r="M75" s="782"/>
      <c r="N75" s="538"/>
      <c r="O75" s="782"/>
      <c r="P75" s="782"/>
      <c r="Q75" s="782"/>
      <c r="R75" s="782"/>
      <c r="S75" s="538"/>
      <c r="T75" s="782"/>
      <c r="U75" s="782"/>
      <c r="V75" s="782"/>
      <c r="W75" s="782"/>
    </row>
    <row r="76" spans="1:23" s="484" customFormat="1" ht="18" customHeight="1">
      <c r="A76" s="482"/>
      <c r="B76" s="541" t="s">
        <v>496</v>
      </c>
      <c r="C76" s="542"/>
      <c r="D76" s="485"/>
      <c r="F76" s="486"/>
      <c r="G76" s="486"/>
      <c r="H76" s="543"/>
      <c r="I76" s="486"/>
      <c r="J76" s="112"/>
      <c r="K76" s="112"/>
      <c r="L76" s="112"/>
      <c r="M76" s="112"/>
      <c r="N76" s="486"/>
      <c r="O76" s="112"/>
      <c r="P76" s="112"/>
      <c r="Q76" s="112"/>
      <c r="R76" s="112"/>
      <c r="S76" s="486"/>
      <c r="T76" s="112"/>
      <c r="U76" s="112"/>
      <c r="V76" s="112"/>
      <c r="W76" s="112"/>
    </row>
    <row r="77" spans="1:23" s="436" customFormat="1" ht="15" customHeight="1">
      <c r="A77" s="774"/>
      <c r="B77" s="544" t="s">
        <v>77</v>
      </c>
      <c r="C77" s="820"/>
      <c r="D77" s="544"/>
      <c r="E77" s="545"/>
      <c r="F77" s="820"/>
      <c r="H77" s="515" t="s">
        <v>76</v>
      </c>
      <c r="J77" s="823"/>
      <c r="K77" s="823"/>
      <c r="L77" s="824"/>
      <c r="M77" s="823"/>
      <c r="N77" s="538"/>
      <c r="O77" s="823"/>
      <c r="P77" s="823"/>
      <c r="Q77" s="823"/>
      <c r="R77" s="823"/>
      <c r="S77" s="538"/>
      <c r="T77" s="823"/>
      <c r="U77" s="823"/>
      <c r="V77" s="823"/>
      <c r="W77" s="823"/>
    </row>
    <row r="78" spans="1:23" s="436" customFormat="1" ht="15" customHeight="1">
      <c r="A78" s="774"/>
      <c r="B78" s="92" t="s">
        <v>80</v>
      </c>
      <c r="D78" s="92"/>
      <c r="E78" s="488"/>
      <c r="H78" s="525" t="s">
        <v>79</v>
      </c>
      <c r="J78" s="782"/>
      <c r="K78" s="782"/>
      <c r="L78" s="783"/>
      <c r="M78" s="782"/>
      <c r="N78" s="538"/>
      <c r="O78" s="782"/>
      <c r="P78" s="782"/>
      <c r="Q78" s="782"/>
      <c r="R78" s="782"/>
      <c r="S78" s="538"/>
      <c r="T78" s="782"/>
      <c r="U78" s="782"/>
      <c r="V78" s="782"/>
      <c r="W78" s="782"/>
    </row>
    <row r="79" spans="1:23" s="484" customFormat="1" ht="18" customHeight="1">
      <c r="A79" s="482"/>
      <c r="B79" s="719" t="s">
        <v>497</v>
      </c>
      <c r="C79" s="720"/>
      <c r="D79" s="721"/>
      <c r="E79" s="722"/>
      <c r="F79" s="784"/>
      <c r="G79" s="486"/>
      <c r="H79" s="785"/>
      <c r="I79" s="486"/>
      <c r="J79" s="786"/>
      <c r="K79" s="786"/>
      <c r="L79" s="786"/>
      <c r="M79" s="786"/>
      <c r="N79" s="486"/>
      <c r="O79" s="786"/>
      <c r="P79" s="786"/>
      <c r="Q79" s="786"/>
      <c r="R79" s="786"/>
      <c r="S79" s="486"/>
      <c r="T79" s="786"/>
      <c r="U79" s="786"/>
      <c r="V79" s="786"/>
      <c r="W79" s="786"/>
    </row>
    <row r="80" spans="1:23" s="436" customFormat="1" ht="15" customHeight="1">
      <c r="A80" s="774"/>
      <c r="B80" s="164" t="s">
        <v>498</v>
      </c>
      <c r="C80" s="532"/>
      <c r="D80" s="164"/>
      <c r="E80" s="531"/>
      <c r="F80" s="532"/>
      <c r="H80" s="533" t="s">
        <v>82</v>
      </c>
      <c r="J80" s="821"/>
      <c r="K80" s="821"/>
      <c r="L80" s="821"/>
      <c r="M80" s="821"/>
      <c r="N80" s="538"/>
      <c r="O80" s="821"/>
      <c r="P80" s="821"/>
      <c r="Q80" s="821"/>
      <c r="R80" s="821"/>
      <c r="S80" s="538"/>
      <c r="T80" s="821"/>
      <c r="U80" s="821"/>
      <c r="V80" s="821"/>
      <c r="W80" s="821"/>
    </row>
    <row r="81" spans="1:23" s="436" customFormat="1" ht="15" customHeight="1">
      <c r="A81" s="774"/>
      <c r="B81" s="320" t="s">
        <v>499</v>
      </c>
      <c r="C81" s="825"/>
      <c r="D81" s="320"/>
      <c r="E81" s="518"/>
      <c r="F81" s="825"/>
      <c r="H81" s="520" t="s">
        <v>85</v>
      </c>
      <c r="J81" s="522"/>
      <c r="K81" s="522"/>
      <c r="L81" s="522"/>
      <c r="M81" s="522"/>
      <c r="N81" s="538"/>
      <c r="O81" s="522"/>
      <c r="P81" s="522"/>
      <c r="Q81" s="522"/>
      <c r="R81" s="522"/>
      <c r="S81" s="538"/>
      <c r="T81" s="522"/>
      <c r="U81" s="522"/>
      <c r="V81" s="522"/>
      <c r="W81" s="522"/>
    </row>
    <row r="82" spans="2:19" ht="15">
      <c r="B82" s="23"/>
      <c r="N82" s="502"/>
      <c r="S82" s="502"/>
    </row>
    <row r="83" spans="2:19" ht="14.25">
      <c r="B83" s="23" t="s">
        <v>500</v>
      </c>
      <c r="N83" s="502"/>
      <c r="S83" s="502"/>
    </row>
    <row r="84" spans="2:19" ht="12.75" customHeight="1">
      <c r="B84" s="502" t="s">
        <v>501</v>
      </c>
      <c r="N84" s="502"/>
      <c r="S84" s="502"/>
    </row>
    <row r="85" spans="2:22" ht="12.75" customHeight="1">
      <c r="B85" s="826"/>
      <c r="C85" s="23"/>
      <c r="D85" s="23"/>
      <c r="E85" s="23"/>
      <c r="F85" s="23"/>
      <c r="G85" s="23"/>
      <c r="H85" s="23"/>
      <c r="I85" s="23"/>
      <c r="J85" s="23"/>
      <c r="K85" s="23"/>
      <c r="L85" s="23"/>
      <c r="M85" s="23"/>
      <c r="N85" s="23"/>
      <c r="O85" s="23"/>
      <c r="P85" s="23"/>
      <c r="Q85" s="23"/>
      <c r="S85" s="23"/>
      <c r="T85" s="23"/>
      <c r="U85" s="23"/>
      <c r="V85" s="23"/>
    </row>
    <row r="86" spans="3:19" ht="14.25">
      <c r="C86" s="23"/>
      <c r="J86" s="808" t="s">
        <v>502</v>
      </c>
      <c r="N86" s="502"/>
      <c r="S86" s="502"/>
    </row>
  </sheetData>
  <sheetProtection selectLockedCells="1" selectUnlockedCells="1"/>
  <mergeCells count="11">
    <mergeCell ref="B6:F7"/>
    <mergeCell ref="H6:H7"/>
    <mergeCell ref="J6:M6"/>
    <mergeCell ref="O6:R6"/>
    <mergeCell ref="T6:W6"/>
    <mergeCell ref="J33:K33"/>
    <mergeCell ref="O33:P33"/>
    <mergeCell ref="T33:U33"/>
    <mergeCell ref="J34:K34"/>
    <mergeCell ref="O34:P34"/>
    <mergeCell ref="T34:U34"/>
  </mergeCells>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rowBreaks count="1" manualBreakCount="1">
    <brk id="39" max="255" man="1"/>
  </rowBreaks>
  <drawing r:id="rId1"/>
</worksheet>
</file>

<file path=xl/worksheets/sheet12.xml><?xml version="1.0" encoding="utf-8"?>
<worksheet xmlns="http://schemas.openxmlformats.org/spreadsheetml/2006/main" xmlns:r="http://schemas.openxmlformats.org/officeDocument/2006/relationships">
  <sheetPr codeName="Feuil13">
    <tabColor indexed="34"/>
  </sheetPr>
  <dimension ref="A1:BA32"/>
  <sheetViews>
    <sheetView showGridLines="0" showOutlineSymbols="0" view="pageBreakPreview" zoomScale="70" zoomScaleNormal="70" zoomScaleSheetLayoutView="70" workbookViewId="0" topLeftCell="A1">
      <pane xSplit="8" ySplit="7" topLeftCell="I8" activePane="bottomRight" state="frozen"/>
      <selection pane="topLeft" activeCell="A1" sqref="A1"/>
      <selection pane="topRight" activeCell="I1" sqref="I1"/>
      <selection pane="bottomLeft" activeCell="A8" sqref="A8"/>
      <selection pane="bottomRight" activeCell="L23" sqref="A1:IV65536"/>
    </sheetView>
  </sheetViews>
  <sheetFormatPr defaultColWidth="10.28125" defaultRowHeight="12.75" outlineLevelCol="1"/>
  <cols>
    <col min="1" max="1" width="2.8515625" style="575" customWidth="1"/>
    <col min="2" max="5" width="2.8515625" style="502" customWidth="1"/>
    <col min="6" max="6" width="50.00390625" style="502" customWidth="1"/>
    <col min="7" max="7" width="0.9921875" style="404" customWidth="1"/>
    <col min="8" max="8" width="11.421875" style="588" customWidth="1"/>
    <col min="9" max="9" width="2.7109375" style="404" customWidth="1"/>
    <col min="10" max="10" width="11.421875" style="403" customWidth="1" outlineLevel="1"/>
    <col min="11" max="11" width="11.421875" style="404" customWidth="1"/>
    <col min="12" max="12" width="11.140625" style="403" customWidth="1"/>
    <col min="13" max="13" width="11.140625" style="404" customWidth="1"/>
    <col min="14" max="14" width="11.140625" style="403" customWidth="1"/>
    <col min="15" max="15" width="11.140625" style="404" customWidth="1"/>
    <col min="16" max="16" width="11.140625" style="403" customWidth="1"/>
    <col min="17" max="17" width="11.140625" style="404" customWidth="1"/>
    <col min="18" max="18" width="11.140625" style="403" customWidth="1"/>
    <col min="19" max="19" width="11.140625" style="404" customWidth="1"/>
    <col min="20" max="20" width="11.140625" style="403" customWidth="1"/>
    <col min="21" max="21" width="11.140625" style="404" customWidth="1"/>
    <col min="22" max="22" width="11.140625" style="403" customWidth="1"/>
    <col min="23" max="23" width="11.140625" style="404" customWidth="1"/>
    <col min="24" max="24" width="2.7109375" style="502" customWidth="1"/>
    <col min="25" max="25" width="11.421875" style="403" customWidth="1" outlineLevel="1"/>
    <col min="26" max="26" width="11.421875" style="404" customWidth="1"/>
    <col min="27" max="27" width="11.140625" style="403" customWidth="1"/>
    <col min="28" max="28" width="11.140625" style="404" customWidth="1"/>
    <col min="29" max="29" width="11.140625" style="403" customWidth="1"/>
    <col min="30" max="30" width="11.140625" style="404" customWidth="1"/>
    <col min="31" max="31" width="11.140625" style="403" customWidth="1"/>
    <col min="32" max="32" width="11.140625" style="404" customWidth="1"/>
    <col min="33" max="33" width="11.140625" style="403" customWidth="1"/>
    <col min="34" max="34" width="11.140625" style="404" customWidth="1"/>
    <col min="35" max="35" width="11.140625" style="403" customWidth="1"/>
    <col min="36" max="36" width="11.140625" style="404" customWidth="1"/>
    <col min="37" max="37" width="11.140625" style="403" customWidth="1"/>
    <col min="38" max="38" width="11.140625" style="404" customWidth="1"/>
    <col min="39" max="39" width="2.7109375" style="502" customWidth="1"/>
    <col min="40" max="40" width="11.421875" style="403" customWidth="1" outlineLevel="1"/>
    <col min="41" max="41" width="11.421875" style="404" customWidth="1"/>
    <col min="42" max="42" width="11.140625" style="403" customWidth="1"/>
    <col min="43" max="43" width="11.140625" style="404" customWidth="1"/>
    <col min="44" max="44" width="11.140625" style="403" customWidth="1"/>
    <col min="45" max="45" width="11.140625" style="404" customWidth="1"/>
    <col min="46" max="46" width="11.140625" style="403" customWidth="1"/>
    <col min="47" max="47" width="11.140625" style="404" customWidth="1"/>
    <col min="48" max="48" width="11.140625" style="403" customWidth="1"/>
    <col min="49" max="49" width="11.140625" style="404" customWidth="1"/>
    <col min="50" max="50" width="11.140625" style="403" customWidth="1"/>
    <col min="51" max="51" width="11.140625" style="404" customWidth="1"/>
    <col min="52" max="52" width="11.140625" style="403" customWidth="1"/>
    <col min="53" max="53" width="11.140625" style="404" customWidth="1"/>
    <col min="54" max="16384" width="11.421875" style="502" customWidth="1"/>
  </cols>
  <sheetData>
    <row r="1" spans="1:53" s="3" customFormat="1" ht="12.75">
      <c r="A1" s="405"/>
      <c r="B1" s="91"/>
      <c r="C1" s="92"/>
      <c r="D1" s="92"/>
      <c r="E1" s="135"/>
      <c r="G1" s="15"/>
      <c r="H1" s="93"/>
      <c r="I1" s="15"/>
      <c r="J1" s="94"/>
      <c r="K1" s="15"/>
      <c r="L1" s="94"/>
      <c r="M1" s="15"/>
      <c r="N1" s="94"/>
      <c r="O1" s="15"/>
      <c r="P1" s="94"/>
      <c r="Q1" s="15"/>
      <c r="R1" s="94"/>
      <c r="S1" s="15"/>
      <c r="T1" s="94"/>
      <c r="U1" s="15"/>
      <c r="V1" s="94"/>
      <c r="W1" s="15"/>
      <c r="Y1" s="94"/>
      <c r="Z1" s="15"/>
      <c r="AA1" s="94"/>
      <c r="AB1" s="15"/>
      <c r="AC1" s="94"/>
      <c r="AD1" s="15"/>
      <c r="AE1" s="94"/>
      <c r="AF1" s="15"/>
      <c r="AG1" s="94"/>
      <c r="AH1" s="15"/>
      <c r="AI1" s="94"/>
      <c r="AJ1" s="15"/>
      <c r="AK1" s="94"/>
      <c r="AL1" s="15"/>
      <c r="AN1" s="94"/>
      <c r="AO1" s="15"/>
      <c r="AP1" s="94"/>
      <c r="AQ1" s="15"/>
      <c r="AR1" s="94"/>
      <c r="AS1" s="15"/>
      <c r="AT1" s="94"/>
      <c r="AU1" s="15"/>
      <c r="AV1" s="94"/>
      <c r="AW1" s="15"/>
      <c r="AX1" s="94"/>
      <c r="AY1" s="15"/>
      <c r="AZ1" s="94"/>
      <c r="BA1" s="15"/>
    </row>
    <row r="2" spans="1:53" s="3" customFormat="1" ht="12.75">
      <c r="A2" s="405"/>
      <c r="B2" s="91"/>
      <c r="C2" s="92"/>
      <c r="D2" s="92"/>
      <c r="E2" s="135"/>
      <c r="G2" s="15"/>
      <c r="H2" s="93"/>
      <c r="I2" s="15"/>
      <c r="J2" s="94"/>
      <c r="K2" s="15"/>
      <c r="L2" s="94"/>
      <c r="M2" s="15"/>
      <c r="N2" s="94"/>
      <c r="O2" s="15"/>
      <c r="P2" s="94"/>
      <c r="Q2" s="15"/>
      <c r="R2" s="94"/>
      <c r="S2" s="15"/>
      <c r="T2" s="94"/>
      <c r="U2" s="15"/>
      <c r="V2" s="94"/>
      <c r="W2" s="15"/>
      <c r="Y2" s="94"/>
      <c r="Z2" s="15"/>
      <c r="AA2" s="94"/>
      <c r="AB2" s="15"/>
      <c r="AC2" s="94"/>
      <c r="AD2" s="15"/>
      <c r="AE2" s="94"/>
      <c r="AF2" s="15"/>
      <c r="AG2" s="94"/>
      <c r="AH2" s="15"/>
      <c r="AI2" s="94"/>
      <c r="AJ2" s="15"/>
      <c r="AK2" s="94"/>
      <c r="AL2" s="15"/>
      <c r="AN2" s="94"/>
      <c r="AO2" s="15"/>
      <c r="AP2" s="94"/>
      <c r="AQ2" s="15"/>
      <c r="AR2" s="94"/>
      <c r="AS2" s="15"/>
      <c r="AT2" s="94"/>
      <c r="AU2" s="15"/>
      <c r="AV2" s="94"/>
      <c r="AW2" s="15"/>
      <c r="AX2" s="94"/>
      <c r="AY2" s="15"/>
      <c r="AZ2" s="94"/>
      <c r="BA2" s="15"/>
    </row>
    <row r="3" spans="1:53" s="3" customFormat="1" ht="12.75">
      <c r="A3" s="405"/>
      <c r="B3" s="91"/>
      <c r="C3" s="92"/>
      <c r="D3" s="92"/>
      <c r="E3" s="135"/>
      <c r="G3" s="15"/>
      <c r="H3" s="93"/>
      <c r="I3" s="15"/>
      <c r="J3" s="94"/>
      <c r="K3" s="15"/>
      <c r="L3" s="94"/>
      <c r="M3" s="15"/>
      <c r="N3" s="94"/>
      <c r="O3" s="15"/>
      <c r="P3" s="94"/>
      <c r="Q3" s="15"/>
      <c r="R3" s="94"/>
      <c r="S3" s="15"/>
      <c r="T3" s="94"/>
      <c r="U3" s="15"/>
      <c r="V3" s="94"/>
      <c r="W3" s="15"/>
      <c r="Y3" s="94"/>
      <c r="Z3" s="15"/>
      <c r="AA3" s="94"/>
      <c r="AB3" s="15"/>
      <c r="AC3" s="94"/>
      <c r="AD3" s="15"/>
      <c r="AE3" s="94"/>
      <c r="AF3" s="15"/>
      <c r="AG3" s="94"/>
      <c r="AH3" s="15"/>
      <c r="AI3" s="94"/>
      <c r="AJ3" s="15"/>
      <c r="AK3" s="94"/>
      <c r="AL3" s="15"/>
      <c r="AN3" s="94"/>
      <c r="AO3" s="15"/>
      <c r="AP3" s="94"/>
      <c r="AQ3" s="15"/>
      <c r="AR3" s="94"/>
      <c r="AS3" s="15"/>
      <c r="AT3" s="94"/>
      <c r="AU3" s="15"/>
      <c r="AV3" s="94"/>
      <c r="AW3" s="15"/>
      <c r="AX3" s="94"/>
      <c r="AY3" s="15"/>
      <c r="AZ3" s="94"/>
      <c r="BA3" s="15"/>
    </row>
    <row r="4" spans="1:53" s="3" customFormat="1" ht="12.75">
      <c r="A4" s="405"/>
      <c r="B4" s="91"/>
      <c r="C4" s="92"/>
      <c r="D4" s="92"/>
      <c r="E4" s="135"/>
      <c r="G4" s="15"/>
      <c r="H4" s="93"/>
      <c r="I4" s="15"/>
      <c r="J4" s="94"/>
      <c r="K4" s="15"/>
      <c r="L4" s="94"/>
      <c r="M4" s="15"/>
      <c r="N4" s="94"/>
      <c r="O4" s="15"/>
      <c r="P4" s="94"/>
      <c r="Q4" s="15"/>
      <c r="R4" s="94"/>
      <c r="S4" s="15"/>
      <c r="T4" s="94"/>
      <c r="U4" s="15"/>
      <c r="V4" s="94"/>
      <c r="W4" s="15"/>
      <c r="Y4" s="94"/>
      <c r="Z4" s="15"/>
      <c r="AA4" s="94"/>
      <c r="AB4" s="15"/>
      <c r="AC4" s="94"/>
      <c r="AD4" s="15"/>
      <c r="AE4" s="94"/>
      <c r="AF4" s="15"/>
      <c r="AG4" s="94"/>
      <c r="AH4" s="15"/>
      <c r="AI4" s="94"/>
      <c r="AJ4" s="15"/>
      <c r="AK4" s="94"/>
      <c r="AL4" s="15"/>
      <c r="AN4" s="94"/>
      <c r="AO4" s="15"/>
      <c r="AP4" s="94"/>
      <c r="AQ4" s="15"/>
      <c r="AR4" s="94"/>
      <c r="AS4" s="15"/>
      <c r="AT4" s="94"/>
      <c r="AU4" s="15"/>
      <c r="AV4" s="94"/>
      <c r="AW4" s="15"/>
      <c r="AX4" s="94"/>
      <c r="AY4" s="15"/>
      <c r="AZ4" s="94"/>
      <c r="BA4" s="15"/>
    </row>
    <row r="5" spans="1:53" s="3" customFormat="1" ht="12.75">
      <c r="A5" s="405"/>
      <c r="B5" s="91"/>
      <c r="C5" s="92"/>
      <c r="D5" s="92"/>
      <c r="E5" s="135"/>
      <c r="G5" s="15"/>
      <c r="H5" s="93"/>
      <c r="I5" s="15"/>
      <c r="J5" s="94"/>
      <c r="K5" s="15"/>
      <c r="L5" s="94"/>
      <c r="M5" s="15"/>
      <c r="N5" s="94"/>
      <c r="O5" s="15"/>
      <c r="P5" s="94"/>
      <c r="Q5" s="15"/>
      <c r="R5" s="94"/>
      <c r="S5" s="15"/>
      <c r="T5" s="94"/>
      <c r="U5" s="15"/>
      <c r="V5" s="94"/>
      <c r="W5" s="15"/>
      <c r="Y5" s="94"/>
      <c r="Z5" s="15"/>
      <c r="AA5" s="94"/>
      <c r="AB5" s="15"/>
      <c r="AC5" s="94"/>
      <c r="AD5" s="15"/>
      <c r="AE5" s="94"/>
      <c r="AF5" s="15"/>
      <c r="AG5" s="94"/>
      <c r="AH5" s="15"/>
      <c r="AI5" s="94"/>
      <c r="AJ5" s="15"/>
      <c r="AK5" s="94"/>
      <c r="AL5" s="15"/>
      <c r="AN5" s="94"/>
      <c r="AO5" s="15"/>
      <c r="AP5" s="94"/>
      <c r="AQ5" s="15"/>
      <c r="AR5" s="94"/>
      <c r="AS5" s="15"/>
      <c r="AT5" s="94"/>
      <c r="AU5" s="15"/>
      <c r="AV5" s="94"/>
      <c r="AW5" s="15"/>
      <c r="AX5" s="94"/>
      <c r="AY5" s="15"/>
      <c r="AZ5" s="94"/>
      <c r="BA5" s="15"/>
    </row>
    <row r="6" spans="1:53" s="3" customFormat="1" ht="22.5" customHeight="1">
      <c r="A6" s="405"/>
      <c r="B6" s="96" t="s">
        <v>222</v>
      </c>
      <c r="C6" s="96"/>
      <c r="D6" s="96"/>
      <c r="E6" s="96"/>
      <c r="F6" s="96"/>
      <c r="G6" s="97"/>
      <c r="H6" s="506" t="s">
        <v>223</v>
      </c>
      <c r="I6" s="97"/>
      <c r="J6" s="98">
        <v>2009</v>
      </c>
      <c r="K6" s="98"/>
      <c r="L6" s="98"/>
      <c r="M6" s="98"/>
      <c r="N6" s="98"/>
      <c r="O6" s="98"/>
      <c r="P6" s="98"/>
      <c r="Q6" s="98"/>
      <c r="R6" s="98"/>
      <c r="S6" s="98"/>
      <c r="T6" s="98"/>
      <c r="U6" s="98"/>
      <c r="V6" s="98"/>
      <c r="W6" s="98"/>
      <c r="Y6" s="98">
        <v>2010</v>
      </c>
      <c r="Z6" s="98"/>
      <c r="AA6" s="98"/>
      <c r="AB6" s="98"/>
      <c r="AC6" s="98"/>
      <c r="AD6" s="98"/>
      <c r="AE6" s="98"/>
      <c r="AF6" s="98"/>
      <c r="AG6" s="98"/>
      <c r="AH6" s="98"/>
      <c r="AI6" s="98"/>
      <c r="AJ6" s="98"/>
      <c r="AK6" s="98"/>
      <c r="AL6" s="98"/>
      <c r="AN6" s="98">
        <v>2011</v>
      </c>
      <c r="AO6" s="98"/>
      <c r="AP6" s="98"/>
      <c r="AQ6" s="98"/>
      <c r="AR6" s="98"/>
      <c r="AS6" s="98"/>
      <c r="AT6" s="98"/>
      <c r="AU6" s="98"/>
      <c r="AV6" s="98"/>
      <c r="AW6" s="98"/>
      <c r="AX6" s="98"/>
      <c r="AY6" s="98"/>
      <c r="AZ6" s="98"/>
      <c r="BA6" s="98"/>
    </row>
    <row r="7" spans="1:53" s="3" customFormat="1" ht="28.5" customHeight="1">
      <c r="A7" s="405"/>
      <c r="B7" s="96"/>
      <c r="C7" s="96"/>
      <c r="D7" s="96"/>
      <c r="E7" s="96"/>
      <c r="F7" s="96"/>
      <c r="G7" s="97"/>
      <c r="H7" s="506"/>
      <c r="I7" s="97"/>
      <c r="J7" s="99" t="s">
        <v>224</v>
      </c>
      <c r="K7" s="100" t="s">
        <v>225</v>
      </c>
      <c r="L7" s="99" t="s">
        <v>226</v>
      </c>
      <c r="M7" s="100" t="s">
        <v>227</v>
      </c>
      <c r="N7" s="101" t="s">
        <v>228</v>
      </c>
      <c r="O7" s="102" t="s">
        <v>229</v>
      </c>
      <c r="P7" s="99" t="s">
        <v>230</v>
      </c>
      <c r="Q7" s="100" t="s">
        <v>231</v>
      </c>
      <c r="R7" s="99" t="s">
        <v>232</v>
      </c>
      <c r="S7" s="100" t="s">
        <v>233</v>
      </c>
      <c r="T7" s="101" t="s">
        <v>234</v>
      </c>
      <c r="U7" s="100" t="s">
        <v>235</v>
      </c>
      <c r="V7" s="103" t="s">
        <v>236</v>
      </c>
      <c r="W7" s="100" t="s">
        <v>237</v>
      </c>
      <c r="Y7" s="99" t="s">
        <v>238</v>
      </c>
      <c r="Z7" s="100" t="s">
        <v>239</v>
      </c>
      <c r="AA7" s="99" t="s">
        <v>240</v>
      </c>
      <c r="AB7" s="100" t="s">
        <v>241</v>
      </c>
      <c r="AC7" s="101" t="s">
        <v>242</v>
      </c>
      <c r="AD7" s="102" t="s">
        <v>243</v>
      </c>
      <c r="AE7" s="99" t="s">
        <v>244</v>
      </c>
      <c r="AF7" s="100" t="s">
        <v>245</v>
      </c>
      <c r="AG7" s="99" t="s">
        <v>246</v>
      </c>
      <c r="AH7" s="100" t="s">
        <v>247</v>
      </c>
      <c r="AI7" s="101" t="s">
        <v>248</v>
      </c>
      <c r="AJ7" s="100" t="s">
        <v>249</v>
      </c>
      <c r="AK7" s="103" t="s">
        <v>250</v>
      </c>
      <c r="AL7" s="100" t="s">
        <v>251</v>
      </c>
      <c r="AN7" s="99" t="s">
        <v>252</v>
      </c>
      <c r="AO7" s="100" t="s">
        <v>253</v>
      </c>
      <c r="AP7" s="99" t="s">
        <v>254</v>
      </c>
      <c r="AQ7" s="100" t="s">
        <v>255</v>
      </c>
      <c r="AR7" s="101" t="s">
        <v>256</v>
      </c>
      <c r="AS7" s="102" t="s">
        <v>257</v>
      </c>
      <c r="AT7" s="99" t="s">
        <v>258</v>
      </c>
      <c r="AU7" s="100" t="s">
        <v>259</v>
      </c>
      <c r="AV7" s="99" t="s">
        <v>260</v>
      </c>
      <c r="AW7" s="100" t="s">
        <v>261</v>
      </c>
      <c r="AX7" s="101" t="s">
        <v>262</v>
      </c>
      <c r="AY7" s="100" t="s">
        <v>263</v>
      </c>
      <c r="AZ7" s="103" t="s">
        <v>264</v>
      </c>
      <c r="BA7" s="100" t="s">
        <v>265</v>
      </c>
    </row>
    <row r="8" spans="1:53" s="3" customFormat="1" ht="14.25" customHeight="1">
      <c r="A8" s="405"/>
      <c r="B8" s="827"/>
      <c r="C8" s="827"/>
      <c r="D8" s="827"/>
      <c r="E8" s="827"/>
      <c r="F8" s="827"/>
      <c r="G8" s="827"/>
      <c r="H8" s="771"/>
      <c r="I8" s="827"/>
      <c r="J8" s="828"/>
      <c r="L8" s="104"/>
      <c r="M8" s="105"/>
      <c r="N8" s="104"/>
      <c r="O8" s="105"/>
      <c r="P8" s="104"/>
      <c r="Q8" s="105"/>
      <c r="R8" s="104"/>
      <c r="S8" s="105"/>
      <c r="T8" s="104"/>
      <c r="U8" s="105"/>
      <c r="V8" s="310"/>
      <c r="W8" s="105"/>
      <c r="X8" s="104"/>
      <c r="Y8" s="828"/>
      <c r="AA8" s="104"/>
      <c r="AB8" s="105"/>
      <c r="AC8" s="104"/>
      <c r="AD8" s="105"/>
      <c r="AE8" s="104"/>
      <c r="AF8" s="105"/>
      <c r="AG8" s="104"/>
      <c r="AH8" s="105"/>
      <c r="AI8" s="104"/>
      <c r="AJ8" s="105"/>
      <c r="AK8" s="310"/>
      <c r="AL8" s="105"/>
      <c r="AM8" s="104"/>
      <c r="AN8" s="828"/>
      <c r="AP8" s="104"/>
      <c r="AQ8" s="105"/>
      <c r="AR8" s="104"/>
      <c r="AS8" s="105"/>
      <c r="AT8" s="104"/>
      <c r="AU8" s="105"/>
      <c r="AV8" s="104"/>
      <c r="AW8" s="105"/>
      <c r="AX8" s="104"/>
      <c r="AY8" s="105"/>
      <c r="AZ8" s="310"/>
      <c r="BA8" s="105"/>
    </row>
    <row r="9" spans="2:53" s="482" customFormat="1" ht="15" customHeight="1">
      <c r="B9" s="108" t="s">
        <v>267</v>
      </c>
      <c r="C9" s="108"/>
      <c r="D9" s="406"/>
      <c r="E9" s="711"/>
      <c r="F9" s="712"/>
      <c r="G9" s="712"/>
      <c r="H9" s="457"/>
      <c r="I9" s="712"/>
      <c r="J9" s="829"/>
      <c r="K9" s="110"/>
      <c r="L9" s="829"/>
      <c r="M9" s="110"/>
      <c r="N9" s="830"/>
      <c r="O9" s="831"/>
      <c r="P9" s="829"/>
      <c r="Q9" s="110"/>
      <c r="R9" s="829"/>
      <c r="S9" s="110"/>
      <c r="T9" s="830"/>
      <c r="U9" s="110"/>
      <c r="V9" s="832"/>
      <c r="W9" s="110"/>
      <c r="X9" s="484"/>
      <c r="Y9" s="829"/>
      <c r="Z9" s="110"/>
      <c r="AA9" s="829"/>
      <c r="AB9" s="110"/>
      <c r="AC9" s="830"/>
      <c r="AD9" s="831"/>
      <c r="AE9" s="829"/>
      <c r="AF9" s="110"/>
      <c r="AG9" s="829"/>
      <c r="AH9" s="110"/>
      <c r="AI9" s="830"/>
      <c r="AJ9" s="110"/>
      <c r="AK9" s="832"/>
      <c r="AL9" s="110"/>
      <c r="AM9" s="484"/>
      <c r="AN9" s="829"/>
      <c r="AO9" s="110"/>
      <c r="AP9" s="829"/>
      <c r="AQ9" s="110"/>
      <c r="AR9" s="830"/>
      <c r="AS9" s="831"/>
      <c r="AT9" s="829"/>
      <c r="AU9" s="110"/>
      <c r="AV9" s="829"/>
      <c r="AW9" s="110"/>
      <c r="AX9" s="830"/>
      <c r="AY9" s="110"/>
      <c r="AZ9" s="832"/>
      <c r="BA9" s="110"/>
    </row>
    <row r="10" spans="2:53" s="482" customFormat="1" ht="15" customHeight="1">
      <c r="B10" s="135" t="s">
        <v>375</v>
      </c>
      <c r="C10" s="409"/>
      <c r="D10" s="409"/>
      <c r="E10" s="135"/>
      <c r="F10" s="135"/>
      <c r="G10" s="135"/>
      <c r="H10" s="458"/>
      <c r="I10" s="135"/>
      <c r="J10" s="411"/>
      <c r="K10" s="412"/>
      <c r="L10" s="411"/>
      <c r="M10" s="412"/>
      <c r="N10" s="413"/>
      <c r="O10" s="414"/>
      <c r="P10" s="411"/>
      <c r="Q10" s="412"/>
      <c r="R10" s="411"/>
      <c r="S10" s="412"/>
      <c r="T10" s="413"/>
      <c r="U10" s="415"/>
      <c r="V10" s="411"/>
      <c r="W10" s="412"/>
      <c r="X10" s="484"/>
      <c r="Y10" s="411"/>
      <c r="Z10" s="412"/>
      <c r="AA10" s="411"/>
      <c r="AB10" s="412"/>
      <c r="AC10" s="413"/>
      <c r="AD10" s="414"/>
      <c r="AE10" s="411"/>
      <c r="AF10" s="412"/>
      <c r="AG10" s="411"/>
      <c r="AH10" s="412"/>
      <c r="AI10" s="413"/>
      <c r="AJ10" s="415"/>
      <c r="AK10" s="411"/>
      <c r="AL10" s="412"/>
      <c r="AM10" s="484"/>
      <c r="AN10" s="411"/>
      <c r="AO10" s="412"/>
      <c r="AP10" s="411"/>
      <c r="AQ10" s="412"/>
      <c r="AR10" s="413"/>
      <c r="AS10" s="414"/>
      <c r="AT10" s="411"/>
      <c r="AU10" s="412"/>
      <c r="AV10" s="411"/>
      <c r="AW10" s="412"/>
      <c r="AX10" s="413"/>
      <c r="AY10" s="415"/>
      <c r="AZ10" s="411"/>
      <c r="BA10" s="412"/>
    </row>
    <row r="11" spans="2:53" s="482" customFormat="1" ht="15" customHeight="1">
      <c r="B11" s="135" t="s">
        <v>376</v>
      </c>
      <c r="C11" s="417"/>
      <c r="D11" s="417"/>
      <c r="E11" s="418"/>
      <c r="F11" s="417"/>
      <c r="G11" s="417"/>
      <c r="H11" s="718"/>
      <c r="I11" s="417"/>
      <c r="J11" s="411"/>
      <c r="K11" s="412"/>
      <c r="L11" s="411"/>
      <c r="M11" s="412"/>
      <c r="N11" s="413"/>
      <c r="O11" s="414"/>
      <c r="P11" s="411"/>
      <c r="Q11" s="412"/>
      <c r="R11" s="411"/>
      <c r="S11" s="412"/>
      <c r="T11" s="413"/>
      <c r="U11" s="415"/>
      <c r="V11" s="411"/>
      <c r="W11" s="412"/>
      <c r="X11" s="484"/>
      <c r="Y11" s="411"/>
      <c r="Z11" s="412"/>
      <c r="AA11" s="411"/>
      <c r="AB11" s="412"/>
      <c r="AC11" s="413"/>
      <c r="AD11" s="414"/>
      <c r="AE11" s="411"/>
      <c r="AF11" s="412"/>
      <c r="AG11" s="411"/>
      <c r="AH11" s="412"/>
      <c r="AI11" s="413"/>
      <c r="AJ11" s="415"/>
      <c r="AK11" s="411"/>
      <c r="AL11" s="412"/>
      <c r="AM11" s="484"/>
      <c r="AN11" s="411"/>
      <c r="AO11" s="412"/>
      <c r="AP11" s="411"/>
      <c r="AQ11" s="412"/>
      <c r="AR11" s="413"/>
      <c r="AS11" s="414"/>
      <c r="AT11" s="411"/>
      <c r="AU11" s="412"/>
      <c r="AV11" s="411"/>
      <c r="AW11" s="412"/>
      <c r="AX11" s="413"/>
      <c r="AY11" s="415"/>
      <c r="AZ11" s="411"/>
      <c r="BA11" s="412"/>
    </row>
    <row r="12" spans="1:53" s="401" customFormat="1" ht="15" customHeight="1">
      <c r="A12" s="774"/>
      <c r="B12" s="164"/>
      <c r="C12" s="164" t="s">
        <v>503</v>
      </c>
      <c r="D12" s="164"/>
      <c r="E12" s="531"/>
      <c r="F12" s="813"/>
      <c r="G12" s="812"/>
      <c r="H12" s="739"/>
      <c r="I12" s="812"/>
      <c r="J12" s="833"/>
      <c r="K12" s="535"/>
      <c r="L12" s="166"/>
      <c r="M12" s="535"/>
      <c r="N12" s="834"/>
      <c r="O12" s="835"/>
      <c r="P12" s="833"/>
      <c r="Q12" s="535"/>
      <c r="R12" s="833"/>
      <c r="S12" s="534"/>
      <c r="T12" s="836"/>
      <c r="U12" s="534"/>
      <c r="V12" s="837"/>
      <c r="W12" s="535"/>
      <c r="X12" s="529"/>
      <c r="Y12" s="833"/>
      <c r="Z12" s="535"/>
      <c r="AA12" s="166"/>
      <c r="AB12" s="535"/>
      <c r="AC12" s="834"/>
      <c r="AD12" s="835"/>
      <c r="AE12" s="833"/>
      <c r="AF12" s="535"/>
      <c r="AG12" s="833"/>
      <c r="AH12" s="534"/>
      <c r="AI12" s="836"/>
      <c r="AJ12" s="534"/>
      <c r="AK12" s="837"/>
      <c r="AL12" s="535"/>
      <c r="AM12" s="529"/>
      <c r="AN12" s="833"/>
      <c r="AO12" s="535"/>
      <c r="AP12" s="166"/>
      <c r="AQ12" s="535"/>
      <c r="AR12" s="834"/>
      <c r="AS12" s="835"/>
      <c r="AT12" s="833"/>
      <c r="AU12" s="535"/>
      <c r="AV12" s="833"/>
      <c r="AW12" s="534"/>
      <c r="AX12" s="836"/>
      <c r="AY12" s="534"/>
      <c r="AZ12" s="837"/>
      <c r="BA12" s="535"/>
    </row>
    <row r="13" spans="1:53" s="436" customFormat="1" ht="15" customHeight="1">
      <c r="A13" s="774"/>
      <c r="B13" s="409"/>
      <c r="C13" s="135" t="s">
        <v>375</v>
      </c>
      <c r="D13" s="409"/>
      <c r="E13" s="135"/>
      <c r="F13" s="135"/>
      <c r="G13" s="135"/>
      <c r="H13" s="458"/>
      <c r="I13" s="135"/>
      <c r="J13" s="411"/>
      <c r="K13" s="412"/>
      <c r="L13" s="411"/>
      <c r="M13" s="412"/>
      <c r="N13" s="413"/>
      <c r="O13" s="414"/>
      <c r="P13" s="411"/>
      <c r="Q13" s="412"/>
      <c r="R13" s="411"/>
      <c r="S13" s="412"/>
      <c r="T13" s="413"/>
      <c r="U13" s="415"/>
      <c r="V13" s="411"/>
      <c r="W13" s="412"/>
      <c r="X13" s="435"/>
      <c r="Y13" s="411"/>
      <c r="Z13" s="412"/>
      <c r="AA13" s="411"/>
      <c r="AB13" s="412"/>
      <c r="AC13" s="413"/>
      <c r="AD13" s="414"/>
      <c r="AE13" s="411"/>
      <c r="AF13" s="412"/>
      <c r="AG13" s="411"/>
      <c r="AH13" s="412"/>
      <c r="AI13" s="413"/>
      <c r="AJ13" s="415"/>
      <c r="AK13" s="411"/>
      <c r="AL13" s="412"/>
      <c r="AM13" s="435"/>
      <c r="AN13" s="411"/>
      <c r="AO13" s="412"/>
      <c r="AP13" s="411"/>
      <c r="AQ13" s="412"/>
      <c r="AR13" s="413"/>
      <c r="AS13" s="414"/>
      <c r="AT13" s="411"/>
      <c r="AU13" s="412"/>
      <c r="AV13" s="411"/>
      <c r="AW13" s="412"/>
      <c r="AX13" s="413"/>
      <c r="AY13" s="415"/>
      <c r="AZ13" s="411"/>
      <c r="BA13" s="412"/>
    </row>
    <row r="14" spans="1:53" s="401" customFormat="1" ht="15" customHeight="1">
      <c r="A14" s="774"/>
      <c r="B14" s="417"/>
      <c r="C14" s="135" t="s">
        <v>376</v>
      </c>
      <c r="D14" s="417"/>
      <c r="E14" s="418"/>
      <c r="F14" s="417"/>
      <c r="G14" s="417"/>
      <c r="H14" s="718"/>
      <c r="I14" s="417"/>
      <c r="J14" s="411"/>
      <c r="K14" s="412"/>
      <c r="L14" s="411"/>
      <c r="M14" s="412"/>
      <c r="N14" s="413"/>
      <c r="O14" s="414"/>
      <c r="P14" s="411"/>
      <c r="Q14" s="412"/>
      <c r="R14" s="411"/>
      <c r="S14" s="412"/>
      <c r="T14" s="413"/>
      <c r="U14" s="415"/>
      <c r="V14" s="411"/>
      <c r="W14" s="412"/>
      <c r="X14" s="529"/>
      <c r="Y14" s="411"/>
      <c r="Z14" s="412"/>
      <c r="AA14" s="411"/>
      <c r="AB14" s="412"/>
      <c r="AC14" s="413"/>
      <c r="AD14" s="414"/>
      <c r="AE14" s="411"/>
      <c r="AF14" s="412"/>
      <c r="AG14" s="411"/>
      <c r="AH14" s="412"/>
      <c r="AI14" s="413"/>
      <c r="AJ14" s="415"/>
      <c r="AK14" s="411"/>
      <c r="AL14" s="412"/>
      <c r="AM14" s="529"/>
      <c r="AN14" s="411"/>
      <c r="AO14" s="412"/>
      <c r="AP14" s="411"/>
      <c r="AQ14" s="412"/>
      <c r="AR14" s="413"/>
      <c r="AS14" s="414"/>
      <c r="AT14" s="411"/>
      <c r="AU14" s="412"/>
      <c r="AV14" s="411"/>
      <c r="AW14" s="412"/>
      <c r="AX14" s="413"/>
      <c r="AY14" s="415"/>
      <c r="AZ14" s="411"/>
      <c r="BA14" s="412"/>
    </row>
    <row r="15" spans="1:53" s="87" customFormat="1" ht="15" customHeight="1">
      <c r="A15" s="774"/>
      <c r="B15" s="89"/>
      <c r="C15" s="89"/>
      <c r="D15" s="89" t="s">
        <v>444</v>
      </c>
      <c r="E15" s="88"/>
      <c r="F15" s="838"/>
      <c r="G15" s="838"/>
      <c r="H15" s="839" t="s">
        <v>162</v>
      </c>
      <c r="I15" s="838"/>
      <c r="J15" s="840"/>
      <c r="K15" s="188"/>
      <c r="L15" s="154"/>
      <c r="M15" s="188"/>
      <c r="N15" s="841"/>
      <c r="O15" s="842"/>
      <c r="P15" s="840"/>
      <c r="Q15" s="188"/>
      <c r="R15" s="840"/>
      <c r="S15" s="843"/>
      <c r="T15" s="844"/>
      <c r="U15" s="843"/>
      <c r="V15" s="845"/>
      <c r="W15" s="188"/>
      <c r="X15" s="846"/>
      <c r="Y15" s="840"/>
      <c r="Z15" s="188"/>
      <c r="AA15" s="154"/>
      <c r="AB15" s="188"/>
      <c r="AC15" s="841"/>
      <c r="AD15" s="842"/>
      <c r="AE15" s="840"/>
      <c r="AF15" s="188"/>
      <c r="AG15" s="840"/>
      <c r="AH15" s="843"/>
      <c r="AI15" s="844"/>
      <c r="AJ15" s="843"/>
      <c r="AK15" s="845"/>
      <c r="AL15" s="188"/>
      <c r="AM15" s="846"/>
      <c r="AN15" s="840"/>
      <c r="AO15" s="188"/>
      <c r="AP15" s="154"/>
      <c r="AQ15" s="188"/>
      <c r="AR15" s="841"/>
      <c r="AS15" s="842"/>
      <c r="AT15" s="840"/>
      <c r="AU15" s="188"/>
      <c r="AV15" s="840"/>
      <c r="AW15" s="843"/>
      <c r="AX15" s="844"/>
      <c r="AY15" s="843"/>
      <c r="AZ15" s="845"/>
      <c r="BA15" s="188"/>
    </row>
    <row r="16" spans="1:53" s="401" customFormat="1" ht="15" customHeight="1">
      <c r="A16" s="774"/>
      <c r="B16" s="164"/>
      <c r="C16" s="164" t="s">
        <v>445</v>
      </c>
      <c r="D16" s="164"/>
      <c r="E16" s="531"/>
      <c r="F16" s="813"/>
      <c r="G16" s="812"/>
      <c r="H16" s="739"/>
      <c r="I16" s="812"/>
      <c r="J16" s="833"/>
      <c r="K16" s="535"/>
      <c r="L16" s="166"/>
      <c r="M16" s="535"/>
      <c r="N16" s="834"/>
      <c r="O16" s="835"/>
      <c r="P16" s="833"/>
      <c r="Q16" s="535"/>
      <c r="R16" s="833"/>
      <c r="S16" s="534"/>
      <c r="T16" s="836"/>
      <c r="U16" s="534"/>
      <c r="V16" s="837"/>
      <c r="W16" s="535"/>
      <c r="X16" s="529"/>
      <c r="Y16" s="833"/>
      <c r="Z16" s="535"/>
      <c r="AA16" s="166"/>
      <c r="AB16" s="535"/>
      <c r="AC16" s="834"/>
      <c r="AD16" s="835"/>
      <c r="AE16" s="833"/>
      <c r="AF16" s="535"/>
      <c r="AG16" s="833"/>
      <c r="AH16" s="534"/>
      <c r="AI16" s="836"/>
      <c r="AJ16" s="534"/>
      <c r="AK16" s="837"/>
      <c r="AL16" s="535"/>
      <c r="AM16" s="529"/>
      <c r="AN16" s="833"/>
      <c r="AO16" s="535"/>
      <c r="AP16" s="166"/>
      <c r="AQ16" s="535"/>
      <c r="AR16" s="834"/>
      <c r="AS16" s="835"/>
      <c r="AT16" s="833"/>
      <c r="AU16" s="535"/>
      <c r="AV16" s="833"/>
      <c r="AW16" s="534"/>
      <c r="AX16" s="836"/>
      <c r="AY16" s="534"/>
      <c r="AZ16" s="837"/>
      <c r="BA16" s="535"/>
    </row>
    <row r="17" spans="1:53" s="436" customFormat="1" ht="15" customHeight="1">
      <c r="A17" s="774"/>
      <c r="B17" s="409"/>
      <c r="C17" s="135" t="s">
        <v>375</v>
      </c>
      <c r="D17" s="409"/>
      <c r="E17" s="135"/>
      <c r="F17" s="135"/>
      <c r="G17" s="135"/>
      <c r="H17" s="458"/>
      <c r="I17" s="135"/>
      <c r="J17" s="411"/>
      <c r="K17" s="412"/>
      <c r="L17" s="411"/>
      <c r="M17" s="412"/>
      <c r="N17" s="413"/>
      <c r="O17" s="414"/>
      <c r="P17" s="411"/>
      <c r="Q17" s="412"/>
      <c r="R17" s="411"/>
      <c r="S17" s="412"/>
      <c r="T17" s="413"/>
      <c r="U17" s="415"/>
      <c r="V17" s="411"/>
      <c r="W17" s="412"/>
      <c r="X17" s="435"/>
      <c r="Y17" s="411"/>
      <c r="Z17" s="412"/>
      <c r="AA17" s="411"/>
      <c r="AB17" s="412"/>
      <c r="AC17" s="413"/>
      <c r="AD17" s="414"/>
      <c r="AE17" s="411"/>
      <c r="AF17" s="412"/>
      <c r="AG17" s="411"/>
      <c r="AH17" s="412"/>
      <c r="AI17" s="413"/>
      <c r="AJ17" s="415"/>
      <c r="AK17" s="411"/>
      <c r="AL17" s="412"/>
      <c r="AM17" s="435"/>
      <c r="AN17" s="411"/>
      <c r="AO17" s="412"/>
      <c r="AP17" s="411"/>
      <c r="AQ17" s="412"/>
      <c r="AR17" s="413"/>
      <c r="AS17" s="414"/>
      <c r="AT17" s="411"/>
      <c r="AU17" s="412"/>
      <c r="AV17" s="411"/>
      <c r="AW17" s="412"/>
      <c r="AX17" s="413"/>
      <c r="AY17" s="415"/>
      <c r="AZ17" s="411"/>
      <c r="BA17" s="412"/>
    </row>
    <row r="18" spans="1:53" s="436" customFormat="1" ht="15" customHeight="1">
      <c r="A18" s="774"/>
      <c r="B18" s="473"/>
      <c r="C18" s="321" t="s">
        <v>376</v>
      </c>
      <c r="D18" s="473"/>
      <c r="E18" s="474"/>
      <c r="F18" s="473"/>
      <c r="G18" s="473"/>
      <c r="H18" s="847"/>
      <c r="I18" s="473"/>
      <c r="J18" s="476"/>
      <c r="K18" s="477"/>
      <c r="L18" s="476"/>
      <c r="M18" s="477"/>
      <c r="N18" s="478"/>
      <c r="O18" s="479"/>
      <c r="P18" s="476"/>
      <c r="Q18" s="477"/>
      <c r="R18" s="476"/>
      <c r="S18" s="477"/>
      <c r="T18" s="478"/>
      <c r="U18" s="480"/>
      <c r="V18" s="476"/>
      <c r="W18" s="477"/>
      <c r="X18" s="435"/>
      <c r="Y18" s="476"/>
      <c r="Z18" s="477"/>
      <c r="AA18" s="476"/>
      <c r="AB18" s="477"/>
      <c r="AC18" s="478"/>
      <c r="AD18" s="479"/>
      <c r="AE18" s="476"/>
      <c r="AF18" s="477"/>
      <c r="AG18" s="476"/>
      <c r="AH18" s="477"/>
      <c r="AI18" s="478"/>
      <c r="AJ18" s="480"/>
      <c r="AK18" s="476"/>
      <c r="AL18" s="477"/>
      <c r="AM18" s="435"/>
      <c r="AN18" s="476"/>
      <c r="AO18" s="477"/>
      <c r="AP18" s="476"/>
      <c r="AQ18" s="477"/>
      <c r="AR18" s="478"/>
      <c r="AS18" s="479"/>
      <c r="AT18" s="476"/>
      <c r="AU18" s="477"/>
      <c r="AV18" s="476"/>
      <c r="AW18" s="477"/>
      <c r="AX18" s="478"/>
      <c r="AY18" s="480"/>
      <c r="AZ18" s="476"/>
      <c r="BA18" s="477"/>
    </row>
    <row r="19" spans="1:53" s="15" customFormat="1" ht="7.5" customHeight="1">
      <c r="A19" s="83"/>
      <c r="B19" s="91"/>
      <c r="C19" s="92"/>
      <c r="D19" s="92"/>
      <c r="E19" s="135"/>
      <c r="H19" s="105"/>
      <c r="J19" s="104"/>
      <c r="K19" s="105"/>
      <c r="L19" s="104"/>
      <c r="M19" s="105"/>
      <c r="N19" s="104"/>
      <c r="O19" s="105"/>
      <c r="P19" s="104"/>
      <c r="Q19" s="105"/>
      <c r="R19" s="104"/>
      <c r="S19" s="105"/>
      <c r="T19" s="104"/>
      <c r="U19" s="105"/>
      <c r="V19" s="104"/>
      <c r="W19" s="105"/>
      <c r="Y19" s="104"/>
      <c r="Z19" s="105"/>
      <c r="AA19" s="104"/>
      <c r="AB19" s="105"/>
      <c r="AC19" s="104"/>
      <c r="AD19" s="105"/>
      <c r="AE19" s="104"/>
      <c r="AF19" s="105"/>
      <c r="AG19" s="104"/>
      <c r="AH19" s="105"/>
      <c r="AI19" s="104"/>
      <c r="AJ19" s="105"/>
      <c r="AK19" s="104"/>
      <c r="AL19" s="105"/>
      <c r="AN19" s="104"/>
      <c r="AO19" s="105"/>
      <c r="AP19" s="104"/>
      <c r="AQ19" s="105"/>
      <c r="AR19" s="104"/>
      <c r="AS19" s="105"/>
      <c r="AT19" s="104"/>
      <c r="AU19" s="105"/>
      <c r="AV19" s="104"/>
      <c r="AW19" s="105"/>
      <c r="AX19" s="104"/>
      <c r="AY19" s="105"/>
      <c r="AZ19" s="104"/>
      <c r="BA19" s="105"/>
    </row>
    <row r="20" spans="2:53" s="482" customFormat="1" ht="15" customHeight="1">
      <c r="B20" s="108" t="s">
        <v>127</v>
      </c>
      <c r="C20" s="109"/>
      <c r="D20" s="711"/>
      <c r="E20" s="711"/>
      <c r="F20" s="712"/>
      <c r="G20" s="486"/>
      <c r="H20" s="113" t="s">
        <v>126</v>
      </c>
      <c r="I20" s="486"/>
      <c r="J20" s="114"/>
      <c r="K20" s="115"/>
      <c r="L20" s="114"/>
      <c r="M20" s="115"/>
      <c r="N20" s="116"/>
      <c r="O20" s="117"/>
      <c r="P20" s="114"/>
      <c r="Q20" s="115"/>
      <c r="R20" s="114"/>
      <c r="S20" s="115"/>
      <c r="T20" s="116"/>
      <c r="U20" s="407"/>
      <c r="V20" s="114"/>
      <c r="W20" s="115"/>
      <c r="X20" s="484"/>
      <c r="Y20" s="114"/>
      <c r="Z20" s="115"/>
      <c r="AA20" s="114"/>
      <c r="AB20" s="115"/>
      <c r="AC20" s="116"/>
      <c r="AD20" s="117"/>
      <c r="AE20" s="114"/>
      <c r="AF20" s="115"/>
      <c r="AG20" s="114"/>
      <c r="AH20" s="115"/>
      <c r="AI20" s="116"/>
      <c r="AJ20" s="407"/>
      <c r="AK20" s="114"/>
      <c r="AL20" s="115"/>
      <c r="AM20" s="484"/>
      <c r="AN20" s="114"/>
      <c r="AO20" s="115"/>
      <c r="AP20" s="114"/>
      <c r="AQ20" s="115"/>
      <c r="AR20" s="116"/>
      <c r="AS20" s="117"/>
      <c r="AT20" s="114"/>
      <c r="AU20" s="115"/>
      <c r="AV20" s="114"/>
      <c r="AW20" s="115"/>
      <c r="AX20" s="116"/>
      <c r="AY20" s="407"/>
      <c r="AZ20" s="114"/>
      <c r="BA20" s="115"/>
    </row>
    <row r="21" spans="2:53" s="690" customFormat="1" ht="15" customHeight="1">
      <c r="B21" s="848" t="s">
        <v>278</v>
      </c>
      <c r="D21" s="849"/>
      <c r="E21" s="849"/>
      <c r="F21" s="486"/>
      <c r="G21" s="486"/>
      <c r="H21" s="772"/>
      <c r="I21" s="486"/>
      <c r="J21" s="622"/>
      <c r="K21" s="412"/>
      <c r="L21" s="622"/>
      <c r="M21" s="412"/>
      <c r="N21" s="689"/>
      <c r="O21" s="414"/>
      <c r="P21" s="622"/>
      <c r="Q21" s="412"/>
      <c r="R21" s="622"/>
      <c r="S21" s="412"/>
      <c r="T21" s="689"/>
      <c r="U21" s="415"/>
      <c r="V21" s="622"/>
      <c r="W21" s="412"/>
      <c r="X21" s="702"/>
      <c r="Y21" s="622"/>
      <c r="Z21" s="412"/>
      <c r="AA21" s="622"/>
      <c r="AB21" s="412"/>
      <c r="AC21" s="689"/>
      <c r="AD21" s="414"/>
      <c r="AE21" s="622"/>
      <c r="AF21" s="412"/>
      <c r="AG21" s="622"/>
      <c r="AH21" s="412"/>
      <c r="AI21" s="689"/>
      <c r="AJ21" s="415"/>
      <c r="AK21" s="622"/>
      <c r="AL21" s="412"/>
      <c r="AM21" s="702"/>
      <c r="AN21" s="622"/>
      <c r="AO21" s="412"/>
      <c r="AP21" s="622"/>
      <c r="AQ21" s="412"/>
      <c r="AR21" s="689"/>
      <c r="AS21" s="414"/>
      <c r="AT21" s="622"/>
      <c r="AU21" s="412"/>
      <c r="AV21" s="622"/>
      <c r="AW21" s="412"/>
      <c r="AX21" s="689"/>
      <c r="AY21" s="415"/>
      <c r="AZ21" s="622"/>
      <c r="BA21" s="412"/>
    </row>
    <row r="22" spans="1:53" s="738" customFormat="1" ht="15" customHeight="1">
      <c r="A22" s="735"/>
      <c r="B22" s="736"/>
      <c r="C22" s="164" t="s">
        <v>5</v>
      </c>
      <c r="D22" s="736"/>
      <c r="E22" s="737"/>
      <c r="F22" s="736"/>
      <c r="H22" s="739"/>
      <c r="J22" s="128"/>
      <c r="K22" s="129"/>
      <c r="L22" s="128"/>
      <c r="M22" s="131"/>
      <c r="N22" s="132"/>
      <c r="O22" s="133"/>
      <c r="P22" s="128"/>
      <c r="Q22" s="131"/>
      <c r="R22" s="128"/>
      <c r="S22" s="129"/>
      <c r="T22" s="132"/>
      <c r="U22" s="740"/>
      <c r="V22" s="128"/>
      <c r="W22" s="131"/>
      <c r="Y22" s="128"/>
      <c r="Z22" s="129"/>
      <c r="AA22" s="128"/>
      <c r="AB22" s="131"/>
      <c r="AC22" s="132"/>
      <c r="AD22" s="133"/>
      <c r="AE22" s="128"/>
      <c r="AF22" s="131"/>
      <c r="AG22" s="128"/>
      <c r="AH22" s="129"/>
      <c r="AI22" s="132"/>
      <c r="AJ22" s="740"/>
      <c r="AK22" s="128"/>
      <c r="AL22" s="131"/>
      <c r="AN22" s="128"/>
      <c r="AO22" s="129"/>
      <c r="AP22" s="128"/>
      <c r="AQ22" s="131"/>
      <c r="AR22" s="132"/>
      <c r="AS22" s="133"/>
      <c r="AT22" s="128"/>
      <c r="AU22" s="131"/>
      <c r="AV22" s="128"/>
      <c r="AW22" s="129"/>
      <c r="AX22" s="132"/>
      <c r="AY22" s="740"/>
      <c r="AZ22" s="128"/>
      <c r="BA22" s="131"/>
    </row>
    <row r="23" spans="1:53" s="484" customFormat="1" ht="15" customHeight="1">
      <c r="A23" s="594"/>
      <c r="C23" s="135" t="s">
        <v>278</v>
      </c>
      <c r="E23" s="92"/>
      <c r="F23" s="92"/>
      <c r="G23" s="92"/>
      <c r="H23" s="771"/>
      <c r="I23" s="92"/>
      <c r="J23" s="622"/>
      <c r="K23" s="412"/>
      <c r="L23" s="622"/>
      <c r="M23" s="412"/>
      <c r="N23" s="689"/>
      <c r="O23" s="414"/>
      <c r="P23" s="622"/>
      <c r="Q23" s="412"/>
      <c r="R23" s="622"/>
      <c r="S23" s="412"/>
      <c r="T23" s="689"/>
      <c r="U23" s="415"/>
      <c r="V23" s="622"/>
      <c r="W23" s="412"/>
      <c r="Y23" s="622"/>
      <c r="Z23" s="412"/>
      <c r="AA23" s="622"/>
      <c r="AB23" s="412"/>
      <c r="AC23" s="689"/>
      <c r="AD23" s="414"/>
      <c r="AE23" s="622"/>
      <c r="AF23" s="412"/>
      <c r="AG23" s="622"/>
      <c r="AH23" s="412"/>
      <c r="AI23" s="689"/>
      <c r="AJ23" s="415"/>
      <c r="AK23" s="622"/>
      <c r="AL23" s="412"/>
      <c r="AN23" s="622"/>
      <c r="AO23" s="412"/>
      <c r="AP23" s="622"/>
      <c r="AQ23" s="412"/>
      <c r="AR23" s="689"/>
      <c r="AS23" s="414"/>
      <c r="AT23" s="622"/>
      <c r="AU23" s="412"/>
      <c r="AV23" s="622"/>
      <c r="AW23" s="412"/>
      <c r="AX23" s="689"/>
      <c r="AY23" s="415"/>
      <c r="AZ23" s="622"/>
      <c r="BA23" s="412"/>
    </row>
    <row r="24" spans="1:53" s="738" customFormat="1" ht="15" customHeight="1">
      <c r="A24" s="735"/>
      <c r="B24" s="736"/>
      <c r="C24" s="164" t="s">
        <v>51</v>
      </c>
      <c r="D24" s="736"/>
      <c r="E24" s="737"/>
      <c r="F24" s="736"/>
      <c r="H24" s="739"/>
      <c r="J24" s="128"/>
      <c r="K24" s="129"/>
      <c r="L24" s="128"/>
      <c r="M24" s="131"/>
      <c r="N24" s="132"/>
      <c r="O24" s="133"/>
      <c r="P24" s="128"/>
      <c r="Q24" s="131"/>
      <c r="R24" s="128"/>
      <c r="S24" s="129"/>
      <c r="T24" s="132"/>
      <c r="U24" s="740"/>
      <c r="V24" s="128"/>
      <c r="W24" s="131"/>
      <c r="Y24" s="128"/>
      <c r="Z24" s="129"/>
      <c r="AA24" s="128"/>
      <c r="AB24" s="131"/>
      <c r="AC24" s="132"/>
      <c r="AD24" s="133"/>
      <c r="AE24" s="128"/>
      <c r="AF24" s="131"/>
      <c r="AG24" s="128"/>
      <c r="AH24" s="129"/>
      <c r="AI24" s="132"/>
      <c r="AJ24" s="740"/>
      <c r="AK24" s="128"/>
      <c r="AL24" s="131"/>
      <c r="AN24" s="128"/>
      <c r="AO24" s="129"/>
      <c r="AP24" s="128"/>
      <c r="AQ24" s="131"/>
      <c r="AR24" s="132"/>
      <c r="AS24" s="133"/>
      <c r="AT24" s="128"/>
      <c r="AU24" s="131"/>
      <c r="AV24" s="128"/>
      <c r="AW24" s="129"/>
      <c r="AX24" s="132"/>
      <c r="AY24" s="740"/>
      <c r="AZ24" s="128"/>
      <c r="BA24" s="131"/>
    </row>
    <row r="25" spans="1:53" s="484" customFormat="1" ht="15" customHeight="1">
      <c r="A25" s="594"/>
      <c r="B25" s="850"/>
      <c r="C25" s="321" t="s">
        <v>278</v>
      </c>
      <c r="D25" s="850"/>
      <c r="E25" s="320"/>
      <c r="F25" s="320"/>
      <c r="G25" s="92"/>
      <c r="H25" s="851"/>
      <c r="I25" s="92"/>
      <c r="J25" s="768"/>
      <c r="K25" s="477"/>
      <c r="L25" s="768"/>
      <c r="M25" s="477"/>
      <c r="N25" s="769"/>
      <c r="O25" s="479"/>
      <c r="P25" s="768"/>
      <c r="Q25" s="477"/>
      <c r="R25" s="768"/>
      <c r="S25" s="477"/>
      <c r="T25" s="769"/>
      <c r="U25" s="480"/>
      <c r="V25" s="768"/>
      <c r="W25" s="477"/>
      <c r="Y25" s="768"/>
      <c r="Z25" s="477"/>
      <c r="AA25" s="768"/>
      <c r="AB25" s="477"/>
      <c r="AC25" s="769"/>
      <c r="AD25" s="479"/>
      <c r="AE25" s="768"/>
      <c r="AF25" s="477"/>
      <c r="AG25" s="768"/>
      <c r="AH25" s="477"/>
      <c r="AI25" s="769"/>
      <c r="AJ25" s="480"/>
      <c r="AK25" s="768"/>
      <c r="AL25" s="477"/>
      <c r="AN25" s="768"/>
      <c r="AO25" s="477"/>
      <c r="AP25" s="768"/>
      <c r="AQ25" s="477"/>
      <c r="AR25" s="769"/>
      <c r="AS25" s="479"/>
      <c r="AT25" s="768"/>
      <c r="AU25" s="477"/>
      <c r="AV25" s="768"/>
      <c r="AW25" s="477"/>
      <c r="AX25" s="769"/>
      <c r="AY25" s="480"/>
      <c r="AZ25" s="768"/>
      <c r="BA25" s="477"/>
    </row>
    <row r="26" spans="1:53" s="404" customFormat="1" ht="8.25" customHeight="1">
      <c r="A26" s="399"/>
      <c r="B26" s="25"/>
      <c r="C26" s="92"/>
      <c r="D26" s="92"/>
      <c r="E26" s="488"/>
      <c r="H26" s="510"/>
      <c r="J26" s="852"/>
      <c r="K26" s="258"/>
      <c r="L26" s="852"/>
      <c r="M26" s="258"/>
      <c r="N26" s="852"/>
      <c r="O26" s="258"/>
      <c r="P26" s="852"/>
      <c r="Q26" s="258"/>
      <c r="R26" s="852"/>
      <c r="S26" s="258"/>
      <c r="T26" s="852"/>
      <c r="U26" s="258"/>
      <c r="V26" s="852"/>
      <c r="W26" s="258"/>
      <c r="Y26" s="852"/>
      <c r="Z26" s="258"/>
      <c r="AA26" s="852"/>
      <c r="AB26" s="258"/>
      <c r="AC26" s="852"/>
      <c r="AD26" s="258"/>
      <c r="AE26" s="852"/>
      <c r="AF26" s="258"/>
      <c r="AG26" s="852"/>
      <c r="AH26" s="258"/>
      <c r="AI26" s="852"/>
      <c r="AJ26" s="258"/>
      <c r="AK26" s="852"/>
      <c r="AL26" s="258"/>
      <c r="AN26" s="852"/>
      <c r="AO26" s="258"/>
      <c r="AP26" s="852"/>
      <c r="AQ26" s="258"/>
      <c r="AR26" s="852"/>
      <c r="AS26" s="258"/>
      <c r="AT26" s="852"/>
      <c r="AU26" s="258"/>
      <c r="AV26" s="852"/>
      <c r="AW26" s="258"/>
      <c r="AX26" s="852"/>
      <c r="AY26" s="258"/>
      <c r="AZ26" s="852"/>
      <c r="BA26" s="258"/>
    </row>
    <row r="27" spans="2:53" s="482" customFormat="1" ht="15" customHeight="1">
      <c r="B27" s="108" t="s">
        <v>131</v>
      </c>
      <c r="C27" s="109"/>
      <c r="D27" s="711"/>
      <c r="E27" s="711"/>
      <c r="F27" s="712"/>
      <c r="G27" s="486"/>
      <c r="H27" s="113" t="s">
        <v>130</v>
      </c>
      <c r="I27" s="486"/>
      <c r="J27" s="114"/>
      <c r="K27" s="115"/>
      <c r="L27" s="114"/>
      <c r="M27" s="115"/>
      <c r="N27" s="116"/>
      <c r="O27" s="117"/>
      <c r="P27" s="114"/>
      <c r="Q27" s="115"/>
      <c r="R27" s="114"/>
      <c r="S27" s="115"/>
      <c r="T27" s="116"/>
      <c r="U27" s="407"/>
      <c r="V27" s="114"/>
      <c r="W27" s="115"/>
      <c r="X27" s="484"/>
      <c r="Y27" s="114"/>
      <c r="Z27" s="115"/>
      <c r="AA27" s="114"/>
      <c r="AB27" s="115"/>
      <c r="AC27" s="116"/>
      <c r="AD27" s="117"/>
      <c r="AE27" s="114"/>
      <c r="AF27" s="115"/>
      <c r="AG27" s="114"/>
      <c r="AH27" s="115"/>
      <c r="AI27" s="116"/>
      <c r="AJ27" s="407"/>
      <c r="AK27" s="114"/>
      <c r="AL27" s="115"/>
      <c r="AM27" s="484"/>
      <c r="AN27" s="114"/>
      <c r="AO27" s="115"/>
      <c r="AP27" s="114"/>
      <c r="AQ27" s="115"/>
      <c r="AR27" s="116"/>
      <c r="AS27" s="117"/>
      <c r="AT27" s="114"/>
      <c r="AU27" s="115"/>
      <c r="AV27" s="114"/>
      <c r="AW27" s="115"/>
      <c r="AX27" s="116"/>
      <c r="AY27" s="407"/>
      <c r="AZ27" s="114"/>
      <c r="BA27" s="115"/>
    </row>
    <row r="28" spans="2:53" s="690" customFormat="1" ht="15" customHeight="1">
      <c r="B28" s="848" t="s">
        <v>278</v>
      </c>
      <c r="D28" s="849"/>
      <c r="E28" s="849"/>
      <c r="F28" s="486"/>
      <c r="G28" s="486"/>
      <c r="H28" s="772"/>
      <c r="I28" s="486"/>
      <c r="J28" s="622"/>
      <c r="K28" s="412"/>
      <c r="L28" s="622"/>
      <c r="M28" s="412"/>
      <c r="N28" s="689"/>
      <c r="O28" s="414"/>
      <c r="P28" s="622"/>
      <c r="Q28" s="412"/>
      <c r="R28" s="622"/>
      <c r="S28" s="412"/>
      <c r="T28" s="689"/>
      <c r="U28" s="415"/>
      <c r="V28" s="622"/>
      <c r="W28" s="412"/>
      <c r="X28" s="702"/>
      <c r="Y28" s="622"/>
      <c r="Z28" s="412"/>
      <c r="AA28" s="622"/>
      <c r="AB28" s="412"/>
      <c r="AC28" s="689"/>
      <c r="AD28" s="414"/>
      <c r="AE28" s="622"/>
      <c r="AF28" s="412"/>
      <c r="AG28" s="622"/>
      <c r="AH28" s="412"/>
      <c r="AI28" s="689"/>
      <c r="AJ28" s="415"/>
      <c r="AK28" s="622"/>
      <c r="AL28" s="412"/>
      <c r="AM28" s="702"/>
      <c r="AN28" s="622"/>
      <c r="AO28" s="412"/>
      <c r="AP28" s="622"/>
      <c r="AQ28" s="412"/>
      <c r="AR28" s="689"/>
      <c r="AS28" s="414"/>
      <c r="AT28" s="622"/>
      <c r="AU28" s="412"/>
      <c r="AV28" s="622"/>
      <c r="AW28" s="412"/>
      <c r="AX28" s="689"/>
      <c r="AY28" s="415"/>
      <c r="AZ28" s="622"/>
      <c r="BA28" s="412"/>
    </row>
    <row r="29" spans="1:53" s="738" customFormat="1" ht="15" customHeight="1">
      <c r="A29" s="735"/>
      <c r="B29" s="736"/>
      <c r="C29" s="164" t="s">
        <v>5</v>
      </c>
      <c r="D29" s="736"/>
      <c r="E29" s="737"/>
      <c r="F29" s="736"/>
      <c r="H29" s="739"/>
      <c r="J29" s="128"/>
      <c r="K29" s="129"/>
      <c r="L29" s="128"/>
      <c r="M29" s="131"/>
      <c r="N29" s="132"/>
      <c r="O29" s="133"/>
      <c r="P29" s="128"/>
      <c r="Q29" s="131"/>
      <c r="R29" s="128"/>
      <c r="S29" s="129"/>
      <c r="T29" s="132"/>
      <c r="U29" s="740"/>
      <c r="V29" s="128"/>
      <c r="W29" s="131"/>
      <c r="Y29" s="128"/>
      <c r="Z29" s="129"/>
      <c r="AA29" s="128"/>
      <c r="AB29" s="131"/>
      <c r="AC29" s="132"/>
      <c r="AD29" s="133"/>
      <c r="AE29" s="128"/>
      <c r="AF29" s="131"/>
      <c r="AG29" s="128"/>
      <c r="AH29" s="129"/>
      <c r="AI29" s="132"/>
      <c r="AJ29" s="740"/>
      <c r="AK29" s="128"/>
      <c r="AL29" s="131"/>
      <c r="AN29" s="128"/>
      <c r="AO29" s="129"/>
      <c r="AP29" s="128"/>
      <c r="AQ29" s="131"/>
      <c r="AR29" s="132"/>
      <c r="AS29" s="133"/>
      <c r="AT29" s="128"/>
      <c r="AU29" s="131"/>
      <c r="AV29" s="128"/>
      <c r="AW29" s="129"/>
      <c r="AX29" s="132"/>
      <c r="AY29" s="740"/>
      <c r="AZ29" s="128"/>
      <c r="BA29" s="131"/>
    </row>
    <row r="30" spans="1:53" s="484" customFormat="1" ht="15" customHeight="1">
      <c r="A30" s="594"/>
      <c r="C30" s="135" t="s">
        <v>278</v>
      </c>
      <c r="E30" s="92"/>
      <c r="F30" s="92"/>
      <c r="G30" s="92"/>
      <c r="H30" s="771"/>
      <c r="I30" s="92"/>
      <c r="J30" s="622"/>
      <c r="K30" s="412"/>
      <c r="L30" s="622"/>
      <c r="M30" s="412"/>
      <c r="N30" s="689"/>
      <c r="O30" s="414"/>
      <c r="P30" s="622"/>
      <c r="Q30" s="412"/>
      <c r="R30" s="622"/>
      <c r="S30" s="412"/>
      <c r="T30" s="689"/>
      <c r="U30" s="415"/>
      <c r="V30" s="622"/>
      <c r="W30" s="412"/>
      <c r="Y30" s="622"/>
      <c r="Z30" s="412"/>
      <c r="AA30" s="622"/>
      <c r="AB30" s="412"/>
      <c r="AC30" s="689"/>
      <c r="AD30" s="414"/>
      <c r="AE30" s="622"/>
      <c r="AF30" s="412"/>
      <c r="AG30" s="622"/>
      <c r="AH30" s="412"/>
      <c r="AI30" s="689"/>
      <c r="AJ30" s="415"/>
      <c r="AK30" s="622"/>
      <c r="AL30" s="412"/>
      <c r="AN30" s="622"/>
      <c r="AO30" s="412"/>
      <c r="AP30" s="622"/>
      <c r="AQ30" s="412"/>
      <c r="AR30" s="689"/>
      <c r="AS30" s="414"/>
      <c r="AT30" s="622"/>
      <c r="AU30" s="412"/>
      <c r="AV30" s="622"/>
      <c r="AW30" s="412"/>
      <c r="AX30" s="689"/>
      <c r="AY30" s="415"/>
      <c r="AZ30" s="622"/>
      <c r="BA30" s="412"/>
    </row>
    <row r="31" spans="1:53" s="738" customFormat="1" ht="15" customHeight="1">
      <c r="A31" s="735"/>
      <c r="B31" s="736"/>
      <c r="C31" s="164" t="s">
        <v>51</v>
      </c>
      <c r="D31" s="736"/>
      <c r="E31" s="737"/>
      <c r="F31" s="736"/>
      <c r="H31" s="739"/>
      <c r="J31" s="128"/>
      <c r="K31" s="129"/>
      <c r="L31" s="128"/>
      <c r="M31" s="131"/>
      <c r="N31" s="132"/>
      <c r="O31" s="133"/>
      <c r="P31" s="128"/>
      <c r="Q31" s="131"/>
      <c r="R31" s="128"/>
      <c r="S31" s="129"/>
      <c r="T31" s="132"/>
      <c r="U31" s="740"/>
      <c r="V31" s="128"/>
      <c r="W31" s="131"/>
      <c r="Y31" s="128"/>
      <c r="Z31" s="129"/>
      <c r="AA31" s="128"/>
      <c r="AB31" s="131"/>
      <c r="AC31" s="132"/>
      <c r="AD31" s="133"/>
      <c r="AE31" s="128"/>
      <c r="AF31" s="131"/>
      <c r="AG31" s="128"/>
      <c r="AH31" s="129"/>
      <c r="AI31" s="132"/>
      <c r="AJ31" s="740"/>
      <c r="AK31" s="128"/>
      <c r="AL31" s="131"/>
      <c r="AN31" s="128"/>
      <c r="AO31" s="129"/>
      <c r="AP31" s="128"/>
      <c r="AQ31" s="131"/>
      <c r="AR31" s="132"/>
      <c r="AS31" s="133"/>
      <c r="AT31" s="128"/>
      <c r="AU31" s="131"/>
      <c r="AV31" s="128"/>
      <c r="AW31" s="129"/>
      <c r="AX31" s="132"/>
      <c r="AY31" s="740"/>
      <c r="AZ31" s="128"/>
      <c r="BA31" s="131"/>
    </row>
    <row r="32" spans="1:53" s="484" customFormat="1" ht="15" customHeight="1">
      <c r="A32" s="594"/>
      <c r="B32" s="850"/>
      <c r="C32" s="321" t="s">
        <v>278</v>
      </c>
      <c r="D32" s="850"/>
      <c r="E32" s="320"/>
      <c r="F32" s="320"/>
      <c r="G32" s="92"/>
      <c r="H32" s="851"/>
      <c r="I32" s="92"/>
      <c r="J32" s="768"/>
      <c r="K32" s="477"/>
      <c r="L32" s="768"/>
      <c r="M32" s="477"/>
      <c r="N32" s="769"/>
      <c r="O32" s="479"/>
      <c r="P32" s="768"/>
      <c r="Q32" s="477"/>
      <c r="R32" s="768"/>
      <c r="S32" s="477"/>
      <c r="T32" s="769"/>
      <c r="U32" s="480"/>
      <c r="V32" s="768"/>
      <c r="W32" s="477"/>
      <c r="Y32" s="768"/>
      <c r="Z32" s="477"/>
      <c r="AA32" s="768"/>
      <c r="AB32" s="477"/>
      <c r="AC32" s="769"/>
      <c r="AD32" s="479"/>
      <c r="AE32" s="768"/>
      <c r="AF32" s="477"/>
      <c r="AG32" s="768"/>
      <c r="AH32" s="477"/>
      <c r="AI32" s="769"/>
      <c r="AJ32" s="480"/>
      <c r="AK32" s="768"/>
      <c r="AL32" s="477"/>
      <c r="AN32" s="768"/>
      <c r="AO32" s="477"/>
      <c r="AP32" s="768"/>
      <c r="AQ32" s="477"/>
      <c r="AR32" s="769"/>
      <c r="AS32" s="479"/>
      <c r="AT32" s="768"/>
      <c r="AU32" s="477"/>
      <c r="AV32" s="768"/>
      <c r="AW32" s="477"/>
      <c r="AX32" s="769"/>
      <c r="AY32" s="480"/>
      <c r="AZ32" s="768"/>
      <c r="BA32" s="477"/>
    </row>
    <row r="33" ht="13.5"/>
    <row r="35" ht="14.25"/>
  </sheetData>
  <sheetProtection selectLockedCells="1" selectUnlockedCells="1"/>
  <mergeCells count="5">
    <mergeCell ref="B6:F7"/>
    <mergeCell ref="H6:H7"/>
    <mergeCell ref="J6:W6"/>
    <mergeCell ref="Y6:AL6"/>
    <mergeCell ref="AN6:BA6"/>
  </mergeCells>
  <conditionalFormatting sqref="B21 B28">
    <cfRule type="expression" priority="1" dxfId="0" stopIfTrue="1">
      <formula>$IV20="***"</formula>
    </cfRule>
  </conditionalFormatting>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colBreaks count="2" manualBreakCount="2">
    <brk id="23" max="65535" man="1"/>
    <brk id="38" max="65535" man="1"/>
  </colBreaks>
  <drawing r:id="rId1"/>
</worksheet>
</file>

<file path=xl/worksheets/sheet13.xml><?xml version="1.0" encoding="utf-8"?>
<worksheet xmlns="http://schemas.openxmlformats.org/spreadsheetml/2006/main" xmlns:r="http://schemas.openxmlformats.org/officeDocument/2006/relationships">
  <sheetPr codeName="Feuil14">
    <tabColor indexed="34"/>
  </sheetPr>
  <dimension ref="A1:W55"/>
  <sheetViews>
    <sheetView showGridLines="0" showOutlineSymbols="0" view="pageBreakPreview" zoomScale="70" zoomScaleNormal="70" zoomScaleSheetLayoutView="70" workbookViewId="0" topLeftCell="A1">
      <pane xSplit="8" ySplit="7" topLeftCell="I17" activePane="bottomRight" state="frozen"/>
      <selection pane="topLeft" activeCell="A1" sqref="A1"/>
      <selection pane="topRight" activeCell="I1" sqref="I1"/>
      <selection pane="bottomLeft" activeCell="A17" sqref="A17"/>
      <selection pane="bottomRight" activeCell="R50" sqref="A1:IV65536"/>
    </sheetView>
  </sheetViews>
  <sheetFormatPr defaultColWidth="10.28125" defaultRowHeight="12.75"/>
  <cols>
    <col min="1" max="1" width="2.8515625" style="575" customWidth="1"/>
    <col min="2" max="5" width="2.8515625" style="502" customWidth="1"/>
    <col min="6" max="6" width="50.00390625" style="3" customWidth="1"/>
    <col min="7" max="7" width="0.9921875" style="15" customWidth="1"/>
    <col min="8" max="8" width="9.140625" style="93" customWidth="1"/>
    <col min="9" max="9" width="2.7109375" style="15" customWidth="1"/>
    <col min="10" max="13" width="11.421875" style="404" customWidth="1"/>
    <col min="14" max="14" width="2.7109375" style="502" customWidth="1"/>
    <col min="15" max="18" width="11.421875" style="404" customWidth="1"/>
    <col min="19" max="19" width="2.7109375" style="502" customWidth="1"/>
    <col min="20" max="23" width="11.421875" style="404" customWidth="1"/>
    <col min="24" max="16384" width="11.421875" style="502" customWidth="1"/>
  </cols>
  <sheetData>
    <row r="1" spans="1:23" s="3" customFormat="1" ht="12.75">
      <c r="A1" s="405"/>
      <c r="B1" s="91"/>
      <c r="C1" s="92"/>
      <c r="D1" s="92"/>
      <c r="E1" s="135"/>
      <c r="G1" s="15"/>
      <c r="H1" s="93"/>
      <c r="I1" s="15"/>
      <c r="J1" s="94"/>
      <c r="K1" s="15"/>
      <c r="L1" s="94"/>
      <c r="M1" s="15"/>
      <c r="N1" s="94"/>
      <c r="O1" s="94"/>
      <c r="P1" s="15"/>
      <c r="Q1" s="94"/>
      <c r="R1" s="15"/>
      <c r="S1" s="94"/>
      <c r="T1" s="94"/>
      <c r="U1" s="15"/>
      <c r="V1" s="94"/>
      <c r="W1" s="15"/>
    </row>
    <row r="2" spans="1:23" s="3" customFormat="1" ht="12.75">
      <c r="A2" s="405"/>
      <c r="B2" s="91"/>
      <c r="C2" s="92"/>
      <c r="D2" s="92"/>
      <c r="E2" s="135"/>
      <c r="G2" s="15"/>
      <c r="H2" s="93"/>
      <c r="I2" s="15"/>
      <c r="J2" s="94"/>
      <c r="K2" s="15"/>
      <c r="L2" s="94"/>
      <c r="M2" s="15"/>
      <c r="N2" s="94"/>
      <c r="O2" s="94"/>
      <c r="P2" s="15"/>
      <c r="Q2" s="94"/>
      <c r="R2" s="15"/>
      <c r="S2" s="94"/>
      <c r="T2" s="94"/>
      <c r="U2" s="15"/>
      <c r="V2" s="94"/>
      <c r="W2" s="15"/>
    </row>
    <row r="3" spans="1:23" s="3" customFormat="1" ht="12.75">
      <c r="A3" s="405"/>
      <c r="B3" s="91"/>
      <c r="C3" s="92"/>
      <c r="D3" s="92"/>
      <c r="E3" s="135"/>
      <c r="G3" s="15"/>
      <c r="H3" s="93"/>
      <c r="I3" s="15"/>
      <c r="J3" s="94"/>
      <c r="K3" s="15"/>
      <c r="L3" s="94"/>
      <c r="M3" s="15"/>
      <c r="N3" s="94"/>
      <c r="O3" s="94"/>
      <c r="P3" s="15"/>
      <c r="Q3" s="94"/>
      <c r="R3" s="15"/>
      <c r="S3" s="94"/>
      <c r="T3" s="94"/>
      <c r="U3" s="15"/>
      <c r="V3" s="94"/>
      <c r="W3" s="15"/>
    </row>
    <row r="4" spans="1:23" s="3" customFormat="1" ht="12.75">
      <c r="A4" s="405"/>
      <c r="B4" s="91"/>
      <c r="C4" s="92"/>
      <c r="D4" s="92"/>
      <c r="E4" s="135"/>
      <c r="G4" s="15"/>
      <c r="H4" s="93"/>
      <c r="I4" s="15"/>
      <c r="J4" s="94"/>
      <c r="K4" s="15"/>
      <c r="L4" s="94"/>
      <c r="M4" s="15"/>
      <c r="N4" s="94"/>
      <c r="O4" s="94"/>
      <c r="P4" s="15"/>
      <c r="Q4" s="94"/>
      <c r="R4" s="15"/>
      <c r="S4" s="94"/>
      <c r="T4" s="94"/>
      <c r="U4" s="15"/>
      <c r="V4" s="94"/>
      <c r="W4" s="15"/>
    </row>
    <row r="5" spans="1:23" s="3" customFormat="1" ht="12.75">
      <c r="A5" s="405"/>
      <c r="B5" s="91"/>
      <c r="C5" s="92"/>
      <c r="D5" s="92"/>
      <c r="E5" s="135"/>
      <c r="G5" s="15"/>
      <c r="H5" s="93"/>
      <c r="I5" s="15"/>
      <c r="J5" s="94"/>
      <c r="K5" s="15"/>
      <c r="L5" s="94"/>
      <c r="M5" s="15"/>
      <c r="N5" s="94"/>
      <c r="O5" s="94"/>
      <c r="P5" s="15"/>
      <c r="Q5" s="94"/>
      <c r="R5" s="15"/>
      <c r="S5" s="94"/>
      <c r="T5" s="94"/>
      <c r="U5" s="15"/>
      <c r="V5" s="94"/>
      <c r="W5" s="15"/>
    </row>
    <row r="6" spans="1:23" s="3" customFormat="1" ht="21" customHeight="1">
      <c r="A6" s="405"/>
      <c r="B6" s="96" t="s">
        <v>454</v>
      </c>
      <c r="C6" s="96"/>
      <c r="D6" s="96"/>
      <c r="E6" s="96"/>
      <c r="F6" s="96"/>
      <c r="G6" s="97"/>
      <c r="H6" s="96" t="s">
        <v>223</v>
      </c>
      <c r="I6" s="97"/>
      <c r="J6" s="98">
        <v>2009</v>
      </c>
      <c r="K6" s="98"/>
      <c r="L6" s="98"/>
      <c r="M6" s="98"/>
      <c r="N6" s="94"/>
      <c r="O6" s="98">
        <v>2010</v>
      </c>
      <c r="P6" s="98"/>
      <c r="Q6" s="98"/>
      <c r="R6" s="98"/>
      <c r="S6" s="94"/>
      <c r="T6" s="98">
        <v>2011</v>
      </c>
      <c r="U6" s="98"/>
      <c r="V6" s="98"/>
      <c r="W6" s="98"/>
    </row>
    <row r="7" spans="1:23" s="3" customFormat="1" ht="28.5" customHeight="1">
      <c r="A7" s="405"/>
      <c r="B7" s="96"/>
      <c r="C7" s="96"/>
      <c r="D7" s="96"/>
      <c r="E7" s="96"/>
      <c r="F7" s="96"/>
      <c r="G7" s="97"/>
      <c r="H7" s="96"/>
      <c r="I7" s="97"/>
      <c r="J7" s="507" t="s">
        <v>225</v>
      </c>
      <c r="K7" s="507" t="s">
        <v>227</v>
      </c>
      <c r="L7" s="507" t="s">
        <v>231</v>
      </c>
      <c r="M7" s="507" t="s">
        <v>233</v>
      </c>
      <c r="N7" s="104"/>
      <c r="O7" s="507" t="s">
        <v>239</v>
      </c>
      <c r="P7" s="507" t="s">
        <v>241</v>
      </c>
      <c r="Q7" s="507" t="s">
        <v>245</v>
      </c>
      <c r="R7" s="507" t="s">
        <v>247</v>
      </c>
      <c r="S7" s="104"/>
      <c r="T7" s="507" t="s">
        <v>253</v>
      </c>
      <c r="U7" s="507" t="s">
        <v>255</v>
      </c>
      <c r="V7" s="507" t="s">
        <v>259</v>
      </c>
      <c r="W7" s="507" t="s">
        <v>261</v>
      </c>
    </row>
    <row r="8" spans="1:23" ht="8.25" customHeight="1">
      <c r="A8" s="83"/>
      <c r="B8" s="91"/>
      <c r="C8" s="92"/>
      <c r="D8" s="92"/>
      <c r="E8" s="135"/>
      <c r="F8" s="404"/>
      <c r="G8" s="404"/>
      <c r="H8" s="510"/>
      <c r="I8" s="404"/>
      <c r="J8" s="509"/>
      <c r="K8" s="510"/>
      <c r="L8" s="509"/>
      <c r="M8" s="510"/>
      <c r="N8" s="509"/>
      <c r="O8" s="509"/>
      <c r="P8" s="510"/>
      <c r="Q8" s="509"/>
      <c r="R8" s="510"/>
      <c r="S8" s="509"/>
      <c r="T8" s="509"/>
      <c r="U8" s="510"/>
      <c r="V8" s="509"/>
      <c r="W8" s="510"/>
    </row>
    <row r="9" spans="1:23" s="484" customFormat="1" ht="18" customHeight="1">
      <c r="A9" s="405"/>
      <c r="B9" s="106" t="s">
        <v>455</v>
      </c>
      <c r="C9" s="91"/>
      <c r="D9" s="92"/>
      <c r="E9" s="92"/>
      <c r="F9" s="90"/>
      <c r="G9" s="90"/>
      <c r="H9" s="771"/>
      <c r="I9" s="90"/>
      <c r="J9" s="853"/>
      <c r="K9" s="853"/>
      <c r="L9" s="853"/>
      <c r="M9" s="853"/>
      <c r="N9" s="853"/>
      <c r="O9" s="853"/>
      <c r="P9" s="853"/>
      <c r="Q9" s="853"/>
      <c r="R9" s="853"/>
      <c r="S9" s="853"/>
      <c r="T9" s="853"/>
      <c r="U9" s="853"/>
      <c r="V9" s="853"/>
      <c r="W9" s="853"/>
    </row>
    <row r="10" spans="1:23" s="401" customFormat="1" ht="15" customHeight="1">
      <c r="A10" s="405"/>
      <c r="B10" s="106"/>
      <c r="C10" s="91"/>
      <c r="D10" s="92"/>
      <c r="E10" s="92"/>
      <c r="F10" s="90"/>
      <c r="G10" s="90"/>
      <c r="H10" s="771"/>
      <c r="I10" s="90"/>
      <c r="J10" s="853"/>
      <c r="K10" s="853"/>
      <c r="L10" s="853"/>
      <c r="M10" s="853"/>
      <c r="N10" s="853"/>
      <c r="O10" s="853"/>
      <c r="P10" s="853"/>
      <c r="Q10" s="853"/>
      <c r="R10" s="853"/>
      <c r="S10" s="853"/>
      <c r="T10" s="853"/>
      <c r="U10" s="853"/>
      <c r="V10" s="853"/>
      <c r="W10" s="853"/>
    </row>
    <row r="11" spans="1:23" s="436" customFormat="1" ht="15" customHeight="1">
      <c r="A11" s="482"/>
      <c r="B11" s="541" t="s">
        <v>456</v>
      </c>
      <c r="C11" s="542"/>
      <c r="D11" s="485"/>
      <c r="E11" s="484"/>
      <c r="F11" s="486"/>
      <c r="G11" s="486"/>
      <c r="H11" s="487"/>
      <c r="I11" s="486"/>
      <c r="J11" s="486"/>
      <c r="K11" s="486"/>
      <c r="L11" s="486"/>
      <c r="M11" s="486"/>
      <c r="N11" s="538"/>
      <c r="O11" s="486"/>
      <c r="P11" s="486"/>
      <c r="Q11" s="486"/>
      <c r="R11" s="486"/>
      <c r="S11" s="538"/>
      <c r="T11" s="486"/>
      <c r="U11" s="486"/>
      <c r="V11" s="486"/>
      <c r="W11" s="486"/>
    </row>
    <row r="12" spans="1:23" s="401" customFormat="1" ht="15" customHeight="1">
      <c r="A12" s="774"/>
      <c r="B12" s="460" t="s">
        <v>457</v>
      </c>
      <c r="C12" s="544"/>
      <c r="D12" s="544"/>
      <c r="E12" s="545"/>
      <c r="F12" s="795"/>
      <c r="H12" s="515" t="s">
        <v>6</v>
      </c>
      <c r="J12" s="549">
        <v>33016</v>
      </c>
      <c r="K12" s="549">
        <v>33069</v>
      </c>
      <c r="L12" s="549">
        <v>33610</v>
      </c>
      <c r="M12" s="549">
        <v>33879</v>
      </c>
      <c r="N12" s="523"/>
      <c r="O12" s="549">
        <v>33551</v>
      </c>
      <c r="P12" s="549">
        <v>33190</v>
      </c>
      <c r="Q12" s="549">
        <v>33610</v>
      </c>
      <c r="R12" s="549">
        <v>33900</v>
      </c>
      <c r="S12" s="523"/>
      <c r="T12" s="549">
        <v>31059</v>
      </c>
      <c r="U12" s="549"/>
      <c r="V12" s="549"/>
      <c r="W12" s="549"/>
    </row>
    <row r="13" spans="1:23" s="401" customFormat="1" ht="15" customHeight="1">
      <c r="A13" s="774"/>
      <c r="B13" s="92"/>
      <c r="C13" s="92" t="s">
        <v>402</v>
      </c>
      <c r="D13" s="92"/>
      <c r="E13" s="488"/>
      <c r="H13" s="525" t="s">
        <v>9</v>
      </c>
      <c r="J13" s="530">
        <v>6085</v>
      </c>
      <c r="K13" s="485">
        <v>6095</v>
      </c>
      <c r="L13" s="485">
        <v>6539</v>
      </c>
      <c r="M13" s="530">
        <v>6657</v>
      </c>
      <c r="N13" s="523"/>
      <c r="O13" s="530">
        <v>6707</v>
      </c>
      <c r="P13" s="485">
        <v>6813</v>
      </c>
      <c r="Q13" s="485">
        <v>6938</v>
      </c>
      <c r="R13" s="530">
        <v>7339</v>
      </c>
      <c r="S13" s="523"/>
      <c r="T13" s="530">
        <v>7150</v>
      </c>
      <c r="U13" s="485"/>
      <c r="V13" s="485"/>
      <c r="W13" s="530"/>
    </row>
    <row r="14" spans="1:23" s="436" customFormat="1" ht="15" customHeight="1">
      <c r="A14" s="774"/>
      <c r="B14" s="164"/>
      <c r="C14" s="164" t="s">
        <v>504</v>
      </c>
      <c r="D14" s="164"/>
      <c r="E14" s="531"/>
      <c r="F14" s="532"/>
      <c r="H14" s="533" t="s">
        <v>12</v>
      </c>
      <c r="J14" s="534">
        <v>903</v>
      </c>
      <c r="K14" s="535">
        <v>970</v>
      </c>
      <c r="L14" s="535">
        <v>5303</v>
      </c>
      <c r="M14" s="534">
        <v>5113</v>
      </c>
      <c r="N14" s="538"/>
      <c r="O14" s="534">
        <v>805</v>
      </c>
      <c r="P14" s="535">
        <v>71</v>
      </c>
      <c r="Q14" s="535">
        <v>681</v>
      </c>
      <c r="R14" s="534">
        <v>803</v>
      </c>
      <c r="S14" s="538"/>
      <c r="T14" s="534">
        <v>809</v>
      </c>
      <c r="U14" s="535"/>
      <c r="V14" s="535"/>
      <c r="W14" s="534"/>
    </row>
    <row r="15" spans="1:23" s="401" customFormat="1" ht="15" customHeight="1">
      <c r="A15" s="774"/>
      <c r="B15" s="325" t="s">
        <v>505</v>
      </c>
      <c r="C15" s="92"/>
      <c r="D15" s="488"/>
      <c r="H15" s="525"/>
      <c r="J15" s="550">
        <v>3730</v>
      </c>
      <c r="K15" s="550">
        <v>350</v>
      </c>
      <c r="L15" s="551">
        <v>600</v>
      </c>
      <c r="M15" s="550">
        <v>5339</v>
      </c>
      <c r="N15" s="523"/>
      <c r="O15" s="550">
        <v>5539</v>
      </c>
      <c r="P15" s="550">
        <v>5779</v>
      </c>
      <c r="Q15" s="551">
        <v>6000</v>
      </c>
      <c r="R15" s="550">
        <v>6331</v>
      </c>
      <c r="S15" s="523"/>
      <c r="T15" s="550">
        <v>6557</v>
      </c>
      <c r="U15" s="550"/>
      <c r="V15" s="551"/>
      <c r="W15" s="550"/>
    </row>
    <row r="16" spans="1:23" s="401" customFormat="1" ht="15" customHeight="1">
      <c r="A16" s="774"/>
      <c r="B16" s="164"/>
      <c r="C16" s="164" t="s">
        <v>506</v>
      </c>
      <c r="D16" s="787"/>
      <c r="E16" s="787"/>
      <c r="F16" s="787"/>
      <c r="H16" s="533" t="s">
        <v>18</v>
      </c>
      <c r="J16" s="534">
        <v>113</v>
      </c>
      <c r="K16" s="534">
        <v>106</v>
      </c>
      <c r="L16" s="535">
        <v>191</v>
      </c>
      <c r="M16" s="534">
        <v>351</v>
      </c>
      <c r="N16" s="523"/>
      <c r="O16" s="534">
        <v>33</v>
      </c>
      <c r="P16" s="534">
        <v>75</v>
      </c>
      <c r="Q16" s="535">
        <v>550</v>
      </c>
      <c r="R16" s="534">
        <v>636.95</v>
      </c>
      <c r="S16" s="523"/>
      <c r="T16" s="534">
        <v>701</v>
      </c>
      <c r="U16" s="534"/>
      <c r="V16" s="535"/>
      <c r="W16" s="534"/>
    </row>
    <row r="17" spans="1:23" s="436" customFormat="1" ht="15" customHeight="1">
      <c r="A17" s="517"/>
      <c r="B17" s="325" t="s">
        <v>460</v>
      </c>
      <c r="C17" s="92"/>
      <c r="D17" s="92"/>
      <c r="E17" s="488"/>
      <c r="H17" s="525" t="s">
        <v>21</v>
      </c>
      <c r="J17" s="550"/>
      <c r="K17" s="551"/>
      <c r="L17" s="551"/>
      <c r="M17" s="550"/>
      <c r="N17" s="538"/>
      <c r="O17" s="550"/>
      <c r="P17" s="551"/>
      <c r="Q17" s="551"/>
      <c r="R17" s="550"/>
      <c r="S17" s="538"/>
      <c r="T17" s="550"/>
      <c r="U17" s="551"/>
      <c r="V17" s="551"/>
      <c r="W17" s="550"/>
    </row>
    <row r="18" spans="1:23" s="401" customFormat="1" ht="15" customHeight="1">
      <c r="A18" s="774"/>
      <c r="B18" s="164" t="s">
        <v>25</v>
      </c>
      <c r="C18" s="164"/>
      <c r="D18" s="164"/>
      <c r="E18" s="531"/>
      <c r="F18" s="787"/>
      <c r="H18" s="533"/>
      <c r="J18" s="794"/>
      <c r="K18" s="793"/>
      <c r="L18" s="793"/>
      <c r="M18" s="794"/>
      <c r="N18" s="523"/>
      <c r="O18" s="794"/>
      <c r="P18" s="794"/>
      <c r="Q18" s="794"/>
      <c r="R18" s="794"/>
      <c r="S18" s="523"/>
      <c r="T18" s="794"/>
      <c r="U18" s="794"/>
      <c r="V18" s="794"/>
      <c r="W18" s="794"/>
    </row>
    <row r="19" spans="1:23" s="401" customFormat="1" ht="15" customHeight="1">
      <c r="A19" s="482"/>
      <c r="B19" s="719" t="s">
        <v>461</v>
      </c>
      <c r="C19" s="720"/>
      <c r="D19" s="721"/>
      <c r="E19" s="722"/>
      <c r="F19" s="784"/>
      <c r="G19" s="486"/>
      <c r="H19" s="785"/>
      <c r="I19" s="486"/>
      <c r="J19" s="786"/>
      <c r="K19" s="786"/>
      <c r="L19" s="786"/>
      <c r="M19" s="786"/>
      <c r="N19" s="523"/>
      <c r="O19" s="786"/>
      <c r="P19" s="786"/>
      <c r="Q19" s="786"/>
      <c r="R19" s="786"/>
      <c r="S19" s="523"/>
      <c r="T19" s="786"/>
      <c r="U19" s="786"/>
      <c r="V19" s="786"/>
      <c r="W19" s="786"/>
    </row>
    <row r="20" spans="1:23" s="484" customFormat="1" ht="18" customHeight="1">
      <c r="A20" s="774"/>
      <c r="B20" s="122" t="s">
        <v>462</v>
      </c>
      <c r="C20" s="164"/>
      <c r="D20" s="164"/>
      <c r="E20" s="531"/>
      <c r="F20" s="787"/>
      <c r="G20" s="401"/>
      <c r="H20" s="533" t="s">
        <v>27</v>
      </c>
      <c r="I20" s="401"/>
      <c r="J20" s="516"/>
      <c r="K20" s="516"/>
      <c r="L20" s="549"/>
      <c r="M20" s="516"/>
      <c r="N20" s="486"/>
      <c r="O20" s="516"/>
      <c r="P20" s="516"/>
      <c r="Q20" s="549"/>
      <c r="R20" s="549"/>
      <c r="S20" s="486"/>
      <c r="T20" s="516"/>
      <c r="U20" s="516"/>
      <c r="V20" s="549"/>
      <c r="W20" s="549"/>
    </row>
    <row r="21" spans="1:23" s="401" customFormat="1" ht="15" customHeight="1">
      <c r="A21" s="774"/>
      <c r="B21" s="92"/>
      <c r="C21" s="92" t="s">
        <v>463</v>
      </c>
      <c r="D21" s="92"/>
      <c r="E21" s="488"/>
      <c r="H21" s="525"/>
      <c r="J21" s="530"/>
      <c r="K21" s="485"/>
      <c r="L21" s="485"/>
      <c r="M21" s="530"/>
      <c r="N21" s="523"/>
      <c r="O21" s="530"/>
      <c r="P21" s="485"/>
      <c r="Q21" s="485"/>
      <c r="R21" s="530"/>
      <c r="S21" s="523"/>
      <c r="T21" s="530"/>
      <c r="U21" s="485"/>
      <c r="V21" s="485"/>
      <c r="W21" s="530"/>
    </row>
    <row r="22" spans="1:23" s="436" customFormat="1" ht="15" customHeight="1">
      <c r="A22" s="774"/>
      <c r="B22" s="164"/>
      <c r="C22" s="164" t="s">
        <v>464</v>
      </c>
      <c r="D22" s="164"/>
      <c r="E22" s="531"/>
      <c r="F22" s="532"/>
      <c r="H22" s="533"/>
      <c r="J22" s="534"/>
      <c r="K22" s="535"/>
      <c r="L22" s="535"/>
      <c r="M22" s="534"/>
      <c r="N22" s="538"/>
      <c r="O22" s="534"/>
      <c r="P22" s="535"/>
      <c r="Q22" s="535"/>
      <c r="R22" s="534"/>
      <c r="S22" s="538"/>
      <c r="T22" s="534"/>
      <c r="U22" s="535"/>
      <c r="V22" s="535"/>
      <c r="W22" s="534"/>
    </row>
    <row r="23" spans="1:23" s="401" customFormat="1" ht="15" customHeight="1">
      <c r="A23" s="774"/>
      <c r="B23" s="92"/>
      <c r="C23" s="92" t="s">
        <v>465</v>
      </c>
      <c r="D23" s="92"/>
      <c r="E23" s="488"/>
      <c r="H23" s="525"/>
      <c r="J23" s="530"/>
      <c r="K23" s="485"/>
      <c r="L23" s="485"/>
      <c r="M23" s="530"/>
      <c r="N23" s="523"/>
      <c r="O23" s="530"/>
      <c r="P23" s="485"/>
      <c r="Q23" s="485"/>
      <c r="R23" s="530"/>
      <c r="S23" s="523"/>
      <c r="T23" s="530"/>
      <c r="U23" s="485"/>
      <c r="V23" s="485"/>
      <c r="W23" s="530"/>
    </row>
    <row r="24" spans="1:23" s="436" customFormat="1" ht="15" customHeight="1">
      <c r="A24" s="774"/>
      <c r="B24" s="164"/>
      <c r="C24" s="164" t="s">
        <v>466</v>
      </c>
      <c r="D24" s="164"/>
      <c r="E24" s="531"/>
      <c r="F24" s="532"/>
      <c r="H24" s="533" t="s">
        <v>30</v>
      </c>
      <c r="J24" s="534"/>
      <c r="K24" s="535"/>
      <c r="L24" s="535"/>
      <c r="M24" s="534"/>
      <c r="N24" s="538"/>
      <c r="O24" s="534"/>
      <c r="P24" s="535"/>
      <c r="Q24" s="535"/>
      <c r="R24" s="534"/>
      <c r="S24" s="538"/>
      <c r="T24" s="534"/>
      <c r="U24" s="535"/>
      <c r="V24" s="535"/>
      <c r="W24" s="534"/>
    </row>
    <row r="25" spans="1:23" s="801" customFormat="1" ht="15" customHeight="1">
      <c r="A25" s="774"/>
      <c r="B25" s="92" t="s">
        <v>467</v>
      </c>
      <c r="C25" s="92"/>
      <c r="D25" s="92"/>
      <c r="E25" s="488"/>
      <c r="F25" s="436"/>
      <c r="G25" s="436"/>
      <c r="H25" s="525" t="s">
        <v>33</v>
      </c>
      <c r="I25" s="436"/>
      <c r="J25" s="782"/>
      <c r="K25" s="782"/>
      <c r="L25" s="783"/>
      <c r="M25" s="782"/>
      <c r="O25" s="782"/>
      <c r="P25" s="782"/>
      <c r="Q25" s="783"/>
      <c r="R25" s="783"/>
      <c r="T25" s="782"/>
      <c r="U25" s="782"/>
      <c r="V25" s="783"/>
      <c r="W25" s="783"/>
    </row>
    <row r="26" spans="1:23" s="801" customFormat="1" ht="15" customHeight="1">
      <c r="A26" s="774"/>
      <c r="B26" s="164"/>
      <c r="C26" s="164" t="s">
        <v>468</v>
      </c>
      <c r="D26" s="164"/>
      <c r="E26" s="531"/>
      <c r="F26" s="787"/>
      <c r="G26" s="401"/>
      <c r="H26" s="533" t="s">
        <v>36</v>
      </c>
      <c r="I26" s="401"/>
      <c r="J26" s="793"/>
      <c r="K26" s="793"/>
      <c r="L26" s="794"/>
      <c r="M26" s="793"/>
      <c r="O26" s="793"/>
      <c r="P26" s="793"/>
      <c r="Q26" s="794"/>
      <c r="R26" s="794"/>
      <c r="T26" s="793"/>
      <c r="U26" s="793"/>
      <c r="V26" s="794"/>
      <c r="W26" s="794"/>
    </row>
    <row r="27" spans="1:23" s="401" customFormat="1" ht="15" customHeight="1">
      <c r="A27" s="482"/>
      <c r="B27" s="719" t="s">
        <v>469</v>
      </c>
      <c r="C27" s="720"/>
      <c r="D27" s="721"/>
      <c r="E27" s="722"/>
      <c r="F27" s="784"/>
      <c r="G27" s="486"/>
      <c r="H27" s="785"/>
      <c r="I27" s="486"/>
      <c r="J27" s="786"/>
      <c r="K27" s="786"/>
      <c r="L27" s="786"/>
      <c r="M27" s="786"/>
      <c r="N27" s="523"/>
      <c r="O27" s="786"/>
      <c r="P27" s="786"/>
      <c r="Q27" s="786"/>
      <c r="R27" s="786"/>
      <c r="S27" s="523"/>
      <c r="T27" s="786"/>
      <c r="U27" s="786"/>
      <c r="V27" s="786"/>
      <c r="W27" s="786"/>
    </row>
    <row r="28" spans="1:23" s="404" customFormat="1" ht="15" customHeight="1">
      <c r="A28" s="774"/>
      <c r="B28" s="544" t="s">
        <v>40</v>
      </c>
      <c r="C28" s="544"/>
      <c r="D28" s="544"/>
      <c r="E28" s="545"/>
      <c r="F28" s="795"/>
      <c r="G28" s="401"/>
      <c r="H28" s="515" t="s">
        <v>39</v>
      </c>
      <c r="I28" s="401"/>
      <c r="J28" s="534"/>
      <c r="K28" s="535"/>
      <c r="L28" s="535"/>
      <c r="M28" s="534"/>
      <c r="N28" s="538"/>
      <c r="O28" s="534"/>
      <c r="P28" s="535"/>
      <c r="Q28" s="535"/>
      <c r="R28" s="534"/>
      <c r="S28" s="538"/>
      <c r="T28" s="534"/>
      <c r="U28" s="535"/>
      <c r="V28" s="535"/>
      <c r="W28" s="534"/>
    </row>
    <row r="29" spans="1:23" s="484" customFormat="1" ht="18" customHeight="1">
      <c r="A29" s="774"/>
      <c r="B29" s="92" t="s">
        <v>43</v>
      </c>
      <c r="C29" s="92"/>
      <c r="D29" s="92"/>
      <c r="E29" s="488"/>
      <c r="F29" s="436"/>
      <c r="G29" s="436"/>
      <c r="H29" s="525" t="s">
        <v>42</v>
      </c>
      <c r="I29" s="436"/>
      <c r="J29" s="782"/>
      <c r="K29" s="782"/>
      <c r="L29" s="783"/>
      <c r="M29" s="782"/>
      <c r="N29" s="486"/>
      <c r="O29" s="782"/>
      <c r="P29" s="782"/>
      <c r="Q29" s="783"/>
      <c r="R29" s="782"/>
      <c r="S29" s="486"/>
      <c r="T29" s="782"/>
      <c r="U29" s="782"/>
      <c r="V29" s="783"/>
      <c r="W29" s="782"/>
    </row>
    <row r="30" spans="1:23" s="401" customFormat="1" ht="15" customHeight="1">
      <c r="A30" s="774"/>
      <c r="B30" s="164"/>
      <c r="C30" s="164" t="s">
        <v>470</v>
      </c>
      <c r="D30" s="164"/>
      <c r="E30" s="531"/>
      <c r="F30" s="787"/>
      <c r="H30" s="533"/>
      <c r="J30" s="793"/>
      <c r="K30" s="793"/>
      <c r="L30" s="794"/>
      <c r="M30" s="793"/>
      <c r="N30" s="523"/>
      <c r="O30" s="793"/>
      <c r="P30" s="793"/>
      <c r="Q30" s="794"/>
      <c r="R30" s="793"/>
      <c r="S30" s="523"/>
      <c r="T30" s="793"/>
      <c r="U30" s="793"/>
      <c r="V30" s="794"/>
      <c r="W30" s="793"/>
    </row>
    <row r="31" spans="1:23" s="436" customFormat="1" ht="15" customHeight="1">
      <c r="A31" s="482"/>
      <c r="B31" s="719" t="s">
        <v>471</v>
      </c>
      <c r="C31" s="720"/>
      <c r="D31" s="721"/>
      <c r="E31" s="722"/>
      <c r="F31" s="784"/>
      <c r="G31" s="486"/>
      <c r="H31" s="785"/>
      <c r="I31" s="486"/>
      <c r="J31" s="786"/>
      <c r="K31" s="786"/>
      <c r="L31" s="786"/>
      <c r="M31" s="786"/>
      <c r="N31" s="538"/>
      <c r="O31" s="786"/>
      <c r="P31" s="786"/>
      <c r="Q31" s="786"/>
      <c r="R31" s="786"/>
      <c r="S31" s="538"/>
      <c r="T31" s="786"/>
      <c r="U31" s="786"/>
      <c r="V31" s="786"/>
      <c r="W31" s="786"/>
    </row>
    <row r="32" spans="1:23" s="401" customFormat="1" ht="15" customHeight="1">
      <c r="A32" s="774"/>
      <c r="B32" s="164" t="s">
        <v>46</v>
      </c>
      <c r="C32" s="164"/>
      <c r="D32" s="164"/>
      <c r="E32" s="531"/>
      <c r="F32" s="787"/>
      <c r="H32" s="533" t="s">
        <v>45</v>
      </c>
      <c r="J32" s="777"/>
      <c r="K32" s="777"/>
      <c r="L32" s="778"/>
      <c r="M32" s="777"/>
      <c r="N32" s="523"/>
      <c r="O32" s="777"/>
      <c r="P32" s="777"/>
      <c r="Q32" s="778"/>
      <c r="R32" s="777"/>
      <c r="S32" s="523"/>
      <c r="T32" s="777"/>
      <c r="U32" s="777"/>
      <c r="V32" s="778"/>
      <c r="W32" s="777"/>
    </row>
    <row r="33" spans="1:23" s="401" customFormat="1" ht="15" customHeight="1">
      <c r="A33" s="774"/>
      <c r="B33" s="92" t="s">
        <v>49</v>
      </c>
      <c r="C33" s="92"/>
      <c r="D33" s="92"/>
      <c r="E33" s="488"/>
      <c r="F33" s="436"/>
      <c r="G33" s="436"/>
      <c r="H33" s="525" t="s">
        <v>48</v>
      </c>
      <c r="I33" s="436"/>
      <c r="J33" s="790"/>
      <c r="K33" s="790"/>
      <c r="L33" s="775"/>
      <c r="M33" s="790"/>
      <c r="N33" s="773"/>
      <c r="O33" s="790"/>
      <c r="P33" s="790"/>
      <c r="Q33" s="775"/>
      <c r="R33" s="790"/>
      <c r="S33" s="773"/>
      <c r="T33" s="790"/>
      <c r="U33" s="790"/>
      <c r="V33" s="775"/>
      <c r="W33" s="790"/>
    </row>
    <row r="34" spans="1:23" s="401" customFormat="1" ht="15" customHeight="1">
      <c r="A34" s="482"/>
      <c r="B34" s="719" t="s">
        <v>472</v>
      </c>
      <c r="C34" s="720"/>
      <c r="D34" s="721"/>
      <c r="E34" s="722"/>
      <c r="F34" s="784"/>
      <c r="G34" s="486"/>
      <c r="H34" s="785"/>
      <c r="I34" s="486"/>
      <c r="J34" s="112"/>
      <c r="K34" s="112"/>
      <c r="L34" s="112"/>
      <c r="M34" s="112"/>
      <c r="N34" s="523"/>
      <c r="O34" s="112"/>
      <c r="P34" s="112"/>
      <c r="Q34" s="112"/>
      <c r="R34" s="112"/>
      <c r="S34" s="523"/>
      <c r="T34" s="112"/>
      <c r="U34" s="112"/>
      <c r="V34" s="112"/>
      <c r="W34" s="112"/>
    </row>
    <row r="35" spans="1:23" s="401" customFormat="1" ht="15" customHeight="1">
      <c r="A35" s="575"/>
      <c r="B35" s="242" t="s">
        <v>473</v>
      </c>
      <c r="C35" s="242"/>
      <c r="D35" s="242"/>
      <c r="E35" s="553"/>
      <c r="F35" s="798"/>
      <c r="H35" s="555"/>
      <c r="J35" s="854"/>
      <c r="K35" s="854"/>
      <c r="L35" s="855"/>
      <c r="M35" s="855"/>
      <c r="N35" s="773"/>
      <c r="O35" s="854"/>
      <c r="P35" s="854"/>
      <c r="Q35" s="854"/>
      <c r="R35" s="855"/>
      <c r="S35" s="773"/>
      <c r="T35" s="854"/>
      <c r="U35" s="854"/>
      <c r="V35" s="854"/>
      <c r="W35" s="855"/>
    </row>
    <row r="36" spans="1:23" s="484" customFormat="1" ht="18" customHeight="1">
      <c r="A36" s="800"/>
      <c r="B36" s="802"/>
      <c r="C36" s="802"/>
      <c r="D36" s="802"/>
      <c r="E36" s="802"/>
      <c r="F36" s="803"/>
      <c r="G36" s="803"/>
      <c r="H36" s="105"/>
      <c r="I36" s="803"/>
      <c r="J36" s="804"/>
      <c r="K36" s="805"/>
      <c r="L36" s="806"/>
      <c r="M36" s="807"/>
      <c r="N36" s="486"/>
      <c r="O36" s="804"/>
      <c r="P36" s="805"/>
      <c r="Q36" s="806"/>
      <c r="R36" s="807"/>
      <c r="S36" s="486"/>
      <c r="T36" s="804"/>
      <c r="U36" s="805"/>
      <c r="V36" s="806"/>
      <c r="W36" s="807"/>
    </row>
    <row r="37" spans="1:23" s="401" customFormat="1" ht="15" customHeight="1">
      <c r="A37" s="800"/>
      <c r="B37" s="802"/>
      <c r="C37" s="802"/>
      <c r="D37" s="802"/>
      <c r="E37" s="802"/>
      <c r="F37" s="803"/>
      <c r="G37" s="803"/>
      <c r="H37" s="105"/>
      <c r="I37" s="803"/>
      <c r="J37" s="804"/>
      <c r="K37" s="805"/>
      <c r="L37" s="806"/>
      <c r="M37" s="807"/>
      <c r="N37" s="523"/>
      <c r="O37" s="804"/>
      <c r="P37" s="805"/>
      <c r="Q37" s="806"/>
      <c r="R37" s="807"/>
      <c r="S37" s="523"/>
      <c r="T37" s="804"/>
      <c r="U37" s="805"/>
      <c r="V37" s="806"/>
      <c r="W37" s="807"/>
    </row>
    <row r="38" spans="1:23" s="484" customFormat="1" ht="18" customHeight="1">
      <c r="A38" s="405"/>
      <c r="B38" s="106" t="s">
        <v>474</v>
      </c>
      <c r="C38" s="91"/>
      <c r="D38" s="92"/>
      <c r="E38" s="92"/>
      <c r="F38" s="90"/>
      <c r="G38" s="90"/>
      <c r="H38" s="771"/>
      <c r="I38" s="90"/>
      <c r="J38" s="810"/>
      <c r="K38" s="811"/>
      <c r="L38" s="810"/>
      <c r="M38" s="811"/>
      <c r="N38" s="486"/>
      <c r="O38" s="810"/>
      <c r="P38" s="811"/>
      <c r="Q38" s="810"/>
      <c r="R38" s="811"/>
      <c r="S38" s="486"/>
      <c r="T38" s="810"/>
      <c r="U38" s="811"/>
      <c r="V38" s="810"/>
      <c r="W38" s="811"/>
    </row>
    <row r="39" spans="1:23" s="436" customFormat="1" ht="15" customHeight="1">
      <c r="A39" s="399"/>
      <c r="B39" s="91"/>
      <c r="C39" s="92"/>
      <c r="D39" s="92"/>
      <c r="E39" s="488"/>
      <c r="F39" s="404"/>
      <c r="G39" s="404"/>
      <c r="H39" s="510"/>
      <c r="I39" s="404"/>
      <c r="J39" s="810"/>
      <c r="K39" s="811"/>
      <c r="L39" s="810"/>
      <c r="M39" s="811"/>
      <c r="N39" s="538"/>
      <c r="O39" s="810"/>
      <c r="P39" s="811"/>
      <c r="Q39" s="810"/>
      <c r="R39" s="811"/>
      <c r="S39" s="538"/>
      <c r="T39" s="810"/>
      <c r="U39" s="811"/>
      <c r="V39" s="810"/>
      <c r="W39" s="811"/>
    </row>
    <row r="40" spans="1:23" s="436" customFormat="1" ht="15" customHeight="1">
      <c r="A40" s="482"/>
      <c r="B40" s="541" t="s">
        <v>456</v>
      </c>
      <c r="C40" s="542"/>
      <c r="D40" s="485"/>
      <c r="E40" s="484"/>
      <c r="F40" s="486"/>
      <c r="G40" s="486"/>
      <c r="H40" s="487"/>
      <c r="I40" s="486"/>
      <c r="J40" s="112"/>
      <c r="K40" s="112"/>
      <c r="L40" s="112"/>
      <c r="M40" s="112"/>
      <c r="N40" s="538"/>
      <c r="O40" s="112"/>
      <c r="P40" s="112"/>
      <c r="Q40" s="112"/>
      <c r="R40" s="112"/>
      <c r="S40" s="538"/>
      <c r="T40" s="112"/>
      <c r="U40" s="112"/>
      <c r="V40" s="112"/>
      <c r="W40" s="112"/>
    </row>
    <row r="41" spans="1:23" s="401" customFormat="1" ht="15" customHeight="1">
      <c r="A41" s="774"/>
      <c r="B41" s="856" t="s">
        <v>507</v>
      </c>
      <c r="C41" s="857"/>
      <c r="D41" s="857"/>
      <c r="E41" s="858"/>
      <c r="F41" s="859"/>
      <c r="G41" s="436"/>
      <c r="H41" s="860" t="s">
        <v>52</v>
      </c>
      <c r="I41" s="436"/>
      <c r="J41" s="861"/>
      <c r="K41" s="862"/>
      <c r="L41" s="862"/>
      <c r="M41" s="861"/>
      <c r="N41" s="538"/>
      <c r="O41" s="861"/>
      <c r="P41" s="862"/>
      <c r="Q41" s="862"/>
      <c r="R41" s="861"/>
      <c r="S41" s="538"/>
      <c r="T41" s="863"/>
      <c r="U41" s="862"/>
      <c r="V41" s="862"/>
      <c r="W41" s="861"/>
    </row>
    <row r="42" spans="1:23" s="436" customFormat="1" ht="15" customHeight="1">
      <c r="A42" s="774"/>
      <c r="B42" s="460" t="s">
        <v>407</v>
      </c>
      <c r="C42" s="544"/>
      <c r="D42" s="545"/>
      <c r="E42" s="546"/>
      <c r="F42" s="547"/>
      <c r="G42" s="528"/>
      <c r="H42" s="864"/>
      <c r="I42" s="528"/>
      <c r="J42" s="516"/>
      <c r="K42" s="516"/>
      <c r="L42" s="549"/>
      <c r="M42" s="516"/>
      <c r="N42" s="538"/>
      <c r="O42" s="516"/>
      <c r="P42" s="516"/>
      <c r="Q42" s="549"/>
      <c r="R42" s="516"/>
      <c r="S42" s="538"/>
      <c r="T42" s="516"/>
      <c r="U42" s="516"/>
      <c r="V42" s="549"/>
      <c r="W42" s="516"/>
    </row>
    <row r="43" spans="1:23" s="484" customFormat="1" ht="15" customHeight="1">
      <c r="A43" s="774"/>
      <c r="B43" s="92"/>
      <c r="C43" s="92" t="s">
        <v>408</v>
      </c>
      <c r="D43" s="488"/>
      <c r="E43" s="812"/>
      <c r="F43" s="537"/>
      <c r="G43" s="537"/>
      <c r="H43" s="865"/>
      <c r="I43" s="537"/>
      <c r="J43" s="485"/>
      <c r="K43" s="485"/>
      <c r="L43" s="485"/>
      <c r="M43" s="485"/>
      <c r="N43" s="486"/>
      <c r="O43" s="485"/>
      <c r="P43" s="485"/>
      <c r="Q43" s="485"/>
      <c r="R43" s="485"/>
      <c r="S43" s="486"/>
      <c r="T43" s="485"/>
      <c r="U43" s="485"/>
      <c r="V43" s="485"/>
      <c r="W43" s="485"/>
    </row>
    <row r="44" spans="1:23" s="436" customFormat="1" ht="15" customHeight="1">
      <c r="A44" s="774"/>
      <c r="B44" s="164"/>
      <c r="C44" s="164" t="s">
        <v>508</v>
      </c>
      <c r="D44" s="531"/>
      <c r="E44" s="813"/>
      <c r="F44" s="814"/>
      <c r="G44" s="528"/>
      <c r="H44" s="866"/>
      <c r="I44" s="528"/>
      <c r="J44" s="534"/>
      <c r="K44" s="535"/>
      <c r="L44" s="535"/>
      <c r="M44" s="535"/>
      <c r="N44" s="538"/>
      <c r="O44" s="534"/>
      <c r="P44" s="535"/>
      <c r="Q44" s="535"/>
      <c r="R44" s="535"/>
      <c r="S44" s="538"/>
      <c r="T44" s="534"/>
      <c r="U44" s="535"/>
      <c r="V44" s="535"/>
      <c r="W44" s="535"/>
    </row>
    <row r="45" spans="1:23" ht="12.75">
      <c r="A45" s="774"/>
      <c r="B45" s="92"/>
      <c r="C45" s="92"/>
      <c r="D45" s="401" t="s">
        <v>509</v>
      </c>
      <c r="E45" s="401"/>
      <c r="F45" s="528"/>
      <c r="G45" s="528"/>
      <c r="H45" s="867"/>
      <c r="I45" s="528"/>
      <c r="J45" s="530"/>
      <c r="K45" s="485"/>
      <c r="L45" s="485"/>
      <c r="M45" s="485"/>
      <c r="O45" s="530"/>
      <c r="P45" s="485"/>
      <c r="Q45" s="485"/>
      <c r="R45" s="485"/>
      <c r="T45" s="530"/>
      <c r="U45" s="485"/>
      <c r="V45" s="485"/>
      <c r="W45" s="485"/>
    </row>
    <row r="46" spans="1:23" ht="12.75">
      <c r="A46" s="482"/>
      <c r="B46" s="719" t="s">
        <v>510</v>
      </c>
      <c r="C46" s="720"/>
      <c r="D46" s="721"/>
      <c r="E46" s="722"/>
      <c r="F46" s="784"/>
      <c r="G46" s="486"/>
      <c r="H46" s="868"/>
      <c r="I46" s="486"/>
      <c r="J46" s="786"/>
      <c r="K46" s="786"/>
      <c r="L46" s="786"/>
      <c r="M46" s="786"/>
      <c r="O46" s="786"/>
      <c r="P46" s="786"/>
      <c r="Q46" s="786"/>
      <c r="R46" s="786"/>
      <c r="T46" s="786"/>
      <c r="U46" s="786"/>
      <c r="V46" s="786"/>
      <c r="W46" s="786"/>
    </row>
    <row r="47" spans="1:23" ht="12.75">
      <c r="A47" s="774"/>
      <c r="B47" s="122" t="s">
        <v>62</v>
      </c>
      <c r="C47" s="122"/>
      <c r="D47" s="164"/>
      <c r="E47" s="531"/>
      <c r="F47" s="787"/>
      <c r="G47" s="401"/>
      <c r="H47" s="533" t="s">
        <v>61</v>
      </c>
      <c r="I47" s="401"/>
      <c r="J47" s="869"/>
      <c r="K47" s="869"/>
      <c r="L47" s="869"/>
      <c r="M47" s="869"/>
      <c r="O47" s="869"/>
      <c r="P47" s="869"/>
      <c r="Q47" s="869"/>
      <c r="R47" s="869"/>
      <c r="T47" s="869"/>
      <c r="U47" s="869"/>
      <c r="V47" s="869"/>
      <c r="W47" s="869"/>
    </row>
    <row r="48" spans="1:23" ht="12.75">
      <c r="A48" s="482"/>
      <c r="B48" s="541" t="s">
        <v>490</v>
      </c>
      <c r="C48" s="542"/>
      <c r="D48" s="485"/>
      <c r="E48" s="484"/>
      <c r="F48" s="486"/>
      <c r="G48" s="486"/>
      <c r="H48" s="487"/>
      <c r="I48" s="486"/>
      <c r="J48" s="112"/>
      <c r="K48" s="112"/>
      <c r="L48" s="112"/>
      <c r="M48" s="112"/>
      <c r="O48" s="112"/>
      <c r="P48" s="112"/>
      <c r="Q48" s="112"/>
      <c r="R48" s="112"/>
      <c r="T48" s="112"/>
      <c r="U48" s="112"/>
      <c r="V48" s="112"/>
      <c r="W48" s="112"/>
    </row>
    <row r="49" spans="1:23" ht="12.75">
      <c r="A49" s="774"/>
      <c r="B49" s="544" t="s">
        <v>414</v>
      </c>
      <c r="C49" s="544"/>
      <c r="D49" s="544"/>
      <c r="E49" s="545"/>
      <c r="F49" s="820"/>
      <c r="G49" s="436"/>
      <c r="H49" s="870"/>
      <c r="I49" s="436"/>
      <c r="J49" s="821"/>
      <c r="K49" s="822"/>
      <c r="L49" s="822"/>
      <c r="M49" s="821"/>
      <c r="O49" s="821"/>
      <c r="P49" s="822"/>
      <c r="Q49" s="822"/>
      <c r="R49" s="821"/>
      <c r="T49" s="821"/>
      <c r="U49" s="822"/>
      <c r="V49" s="822"/>
      <c r="W49" s="821"/>
    </row>
    <row r="50" spans="1:23" ht="12.75">
      <c r="A50" s="774"/>
      <c r="B50" s="92" t="s">
        <v>415</v>
      </c>
      <c r="C50" s="92"/>
      <c r="D50" s="92"/>
      <c r="E50" s="488"/>
      <c r="F50" s="436"/>
      <c r="G50" s="436"/>
      <c r="H50" s="871"/>
      <c r="I50" s="436"/>
      <c r="J50" s="530"/>
      <c r="K50" s="530"/>
      <c r="L50" s="485"/>
      <c r="M50" s="530"/>
      <c r="O50" s="530"/>
      <c r="P50" s="530"/>
      <c r="Q50" s="485"/>
      <c r="R50" s="530"/>
      <c r="T50" s="530"/>
      <c r="U50" s="530"/>
      <c r="V50" s="485"/>
      <c r="W50" s="530"/>
    </row>
    <row r="51" spans="1:23" ht="12.75">
      <c r="A51" s="774"/>
      <c r="B51" s="164" t="s">
        <v>511</v>
      </c>
      <c r="C51" s="164"/>
      <c r="D51" s="164"/>
      <c r="E51" s="531"/>
      <c r="F51" s="532"/>
      <c r="G51" s="436"/>
      <c r="H51" s="872"/>
      <c r="I51" s="436"/>
      <c r="J51" s="534"/>
      <c r="K51" s="535"/>
      <c r="L51" s="535"/>
      <c r="M51" s="534"/>
      <c r="O51" s="534"/>
      <c r="P51" s="535"/>
      <c r="Q51" s="535"/>
      <c r="R51" s="534"/>
      <c r="T51" s="534"/>
      <c r="U51" s="535"/>
      <c r="V51" s="535"/>
      <c r="W51" s="534"/>
    </row>
    <row r="52" spans="1:23" ht="12.75">
      <c r="A52" s="482"/>
      <c r="B52" s="719" t="s">
        <v>496</v>
      </c>
      <c r="C52" s="720"/>
      <c r="D52" s="721"/>
      <c r="E52" s="722"/>
      <c r="F52" s="784"/>
      <c r="G52" s="486"/>
      <c r="H52" s="785"/>
      <c r="I52" s="486"/>
      <c r="J52" s="786"/>
      <c r="K52" s="786"/>
      <c r="L52" s="786"/>
      <c r="M52" s="786"/>
      <c r="O52" s="786"/>
      <c r="P52" s="786"/>
      <c r="Q52" s="786"/>
      <c r="R52" s="786"/>
      <c r="T52" s="786"/>
      <c r="U52" s="786"/>
      <c r="V52" s="786"/>
      <c r="W52" s="786"/>
    </row>
    <row r="53" spans="1:23" ht="13.5">
      <c r="A53" s="774"/>
      <c r="B53" s="242" t="s">
        <v>512</v>
      </c>
      <c r="C53" s="554"/>
      <c r="D53" s="242"/>
      <c r="E53" s="553"/>
      <c r="F53" s="554"/>
      <c r="G53" s="436"/>
      <c r="H53" s="555" t="s">
        <v>88</v>
      </c>
      <c r="I53" s="436"/>
      <c r="J53" s="873"/>
      <c r="K53" s="873"/>
      <c r="L53" s="874"/>
      <c r="M53" s="873"/>
      <c r="O53" s="873"/>
      <c r="P53" s="873"/>
      <c r="Q53" s="873"/>
      <c r="R53" s="873"/>
      <c r="T53" s="873"/>
      <c r="U53" s="873"/>
      <c r="V53" s="873"/>
      <c r="W53" s="873"/>
    </row>
    <row r="54" ht="13.5"/>
    <row r="55" ht="14.25">
      <c r="O55" s="23" t="s">
        <v>513</v>
      </c>
    </row>
  </sheetData>
  <sheetProtection selectLockedCells="1" selectUnlockedCells="1"/>
  <mergeCells count="5">
    <mergeCell ref="B6:F7"/>
    <mergeCell ref="H6:H7"/>
    <mergeCell ref="J6:M6"/>
    <mergeCell ref="O6:R6"/>
    <mergeCell ref="T6:W6"/>
  </mergeCells>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drawing r:id="rId1"/>
</worksheet>
</file>

<file path=xl/worksheets/sheet14.xml><?xml version="1.0" encoding="utf-8"?>
<worksheet xmlns="http://schemas.openxmlformats.org/spreadsheetml/2006/main" xmlns:r="http://schemas.openxmlformats.org/officeDocument/2006/relationships">
  <sheetPr codeName="Feuil15">
    <tabColor indexed="29"/>
  </sheetPr>
  <dimension ref="A1:BA54"/>
  <sheetViews>
    <sheetView showGridLines="0" showOutlineSymbols="0" view="pageBreakPreview" zoomScale="75" zoomScaleNormal="70" zoomScaleSheetLayoutView="75" workbookViewId="0" topLeftCell="A1">
      <pane xSplit="8" ySplit="7" topLeftCell="I8" activePane="bottomRight" state="frozen"/>
      <selection pane="topLeft" activeCell="A1" sqref="A1"/>
      <selection pane="topRight" activeCell="I1" sqref="I1"/>
      <selection pane="bottomLeft" activeCell="A8" sqref="A8"/>
      <selection pane="bottomRight" activeCell="K47" sqref="A1:IV65536"/>
    </sheetView>
  </sheetViews>
  <sheetFormatPr defaultColWidth="10.28125" defaultRowHeight="12.75" outlineLevelCol="1"/>
  <cols>
    <col min="1" max="1" width="2.8515625" style="575" customWidth="1"/>
    <col min="2" max="5" width="2.8515625" style="502" customWidth="1"/>
    <col min="6" max="6" width="50.00390625" style="502" customWidth="1"/>
    <col min="7" max="7" width="0.9921875" style="404" customWidth="1"/>
    <col min="8" max="8" width="11.421875" style="588" customWidth="1"/>
    <col min="9" max="9" width="2.7109375" style="404" customWidth="1"/>
    <col min="10" max="10" width="11.421875" style="403" customWidth="1" outlineLevel="1"/>
    <col min="11" max="11" width="11.421875" style="404" customWidth="1"/>
    <col min="12" max="12" width="11.140625" style="403" customWidth="1"/>
    <col min="13" max="13" width="11.140625" style="404" customWidth="1"/>
    <col min="14" max="14" width="11.140625" style="403" customWidth="1"/>
    <col min="15" max="15" width="11.140625" style="404" customWidth="1"/>
    <col min="16" max="16" width="11.140625" style="403" customWidth="1"/>
    <col min="17" max="17" width="11.140625" style="404" customWidth="1"/>
    <col min="18" max="18" width="11.140625" style="403" customWidth="1"/>
    <col min="19" max="19" width="11.140625" style="404" customWidth="1"/>
    <col min="20" max="20" width="11.140625" style="403" customWidth="1"/>
    <col min="21" max="21" width="11.140625" style="404" customWidth="1"/>
    <col min="22" max="22" width="11.140625" style="403" customWidth="1"/>
    <col min="23" max="23" width="11.140625" style="404" customWidth="1"/>
    <col min="24" max="24" width="2.7109375" style="502" customWidth="1"/>
    <col min="25" max="25" width="11.421875" style="403" customWidth="1" outlineLevel="1"/>
    <col min="26" max="26" width="11.421875" style="404" customWidth="1"/>
    <col min="27" max="27" width="11.140625" style="403" customWidth="1"/>
    <col min="28" max="28" width="11.140625" style="404" customWidth="1"/>
    <col min="29" max="29" width="11.140625" style="403" customWidth="1"/>
    <col min="30" max="30" width="11.140625" style="404" customWidth="1"/>
    <col min="31" max="31" width="11.140625" style="403" customWidth="1"/>
    <col min="32" max="32" width="11.140625" style="404" customWidth="1"/>
    <col min="33" max="33" width="11.140625" style="403" customWidth="1"/>
    <col min="34" max="34" width="11.140625" style="404" customWidth="1"/>
    <col min="35" max="35" width="11.140625" style="403" customWidth="1"/>
    <col min="36" max="36" width="11.140625" style="404" customWidth="1"/>
    <col min="37" max="37" width="11.140625" style="403" customWidth="1"/>
    <col min="38" max="38" width="11.140625" style="404" customWidth="1"/>
    <col min="39" max="39" width="2.7109375" style="502" customWidth="1"/>
    <col min="40" max="40" width="11.421875" style="403" customWidth="1" outlineLevel="1"/>
    <col min="41" max="41" width="11.421875" style="404" customWidth="1"/>
    <col min="42" max="42" width="11.140625" style="403" customWidth="1"/>
    <col min="43" max="43" width="11.140625" style="404" customWidth="1"/>
    <col min="44" max="44" width="11.140625" style="403" customWidth="1"/>
    <col min="45" max="45" width="11.140625" style="404" customWidth="1"/>
    <col min="46" max="46" width="11.140625" style="403" customWidth="1"/>
    <col min="47" max="47" width="11.140625" style="404" customWidth="1"/>
    <col min="48" max="48" width="11.140625" style="403" customWidth="1"/>
    <col min="49" max="49" width="11.140625" style="404" customWidth="1"/>
    <col min="50" max="50" width="11.140625" style="403" customWidth="1"/>
    <col min="51" max="51" width="11.140625" style="404" customWidth="1"/>
    <col min="52" max="52" width="11.140625" style="403" customWidth="1"/>
    <col min="53" max="53" width="11.140625" style="404" customWidth="1"/>
    <col min="54" max="16384" width="11.421875" style="502" customWidth="1"/>
  </cols>
  <sheetData>
    <row r="1" spans="1:53" s="3" customFormat="1" ht="12.75">
      <c r="A1" s="405"/>
      <c r="B1" s="91"/>
      <c r="C1" s="92"/>
      <c r="D1" s="92"/>
      <c r="E1" s="135"/>
      <c r="G1" s="15"/>
      <c r="H1" s="93"/>
      <c r="I1" s="15"/>
      <c r="J1" s="94"/>
      <c r="K1" s="15"/>
      <c r="L1" s="94"/>
      <c r="M1" s="15"/>
      <c r="N1" s="94"/>
      <c r="O1" s="15"/>
      <c r="P1" s="94"/>
      <c r="Q1" s="15"/>
      <c r="R1" s="94"/>
      <c r="S1" s="15"/>
      <c r="T1" s="94"/>
      <c r="U1" s="15"/>
      <c r="V1" s="94"/>
      <c r="W1" s="15"/>
      <c r="Y1" s="94"/>
      <c r="Z1" s="15"/>
      <c r="AA1" s="94"/>
      <c r="AB1" s="15"/>
      <c r="AC1" s="94"/>
      <c r="AD1" s="15"/>
      <c r="AE1" s="94"/>
      <c r="AF1" s="15"/>
      <c r="AG1" s="94"/>
      <c r="AH1" s="15"/>
      <c r="AI1" s="94"/>
      <c r="AJ1" s="15"/>
      <c r="AK1" s="94"/>
      <c r="AL1" s="15"/>
      <c r="AN1" s="94"/>
      <c r="AO1" s="15"/>
      <c r="AP1" s="94"/>
      <c r="AQ1" s="15"/>
      <c r="AR1" s="94"/>
      <c r="AS1" s="15"/>
      <c r="AT1" s="94"/>
      <c r="AU1" s="15"/>
      <c r="AV1" s="94"/>
      <c r="AW1" s="15"/>
      <c r="AX1" s="94"/>
      <c r="AY1" s="15"/>
      <c r="AZ1" s="94"/>
      <c r="BA1" s="15"/>
    </row>
    <row r="2" spans="1:53" s="3" customFormat="1" ht="12.75">
      <c r="A2" s="405"/>
      <c r="B2" s="91"/>
      <c r="C2" s="92"/>
      <c r="D2" s="92"/>
      <c r="E2" s="135"/>
      <c r="G2" s="15"/>
      <c r="H2" s="93"/>
      <c r="I2" s="15"/>
      <c r="J2" s="94"/>
      <c r="K2" s="15"/>
      <c r="L2" s="94"/>
      <c r="M2" s="15"/>
      <c r="N2" s="94"/>
      <c r="O2" s="15"/>
      <c r="P2" s="94"/>
      <c r="Q2" s="15"/>
      <c r="R2" s="94"/>
      <c r="S2" s="15"/>
      <c r="T2" s="94"/>
      <c r="U2" s="15"/>
      <c r="V2" s="94"/>
      <c r="W2" s="15"/>
      <c r="Y2" s="94"/>
      <c r="Z2" s="15"/>
      <c r="AA2" s="94"/>
      <c r="AB2" s="15"/>
      <c r="AC2" s="94"/>
      <c r="AD2" s="15"/>
      <c r="AE2" s="94"/>
      <c r="AF2" s="15"/>
      <c r="AG2" s="94"/>
      <c r="AH2" s="15"/>
      <c r="AI2" s="94"/>
      <c r="AJ2" s="15"/>
      <c r="AK2" s="94"/>
      <c r="AL2" s="15"/>
      <c r="AN2" s="94"/>
      <c r="AO2" s="15"/>
      <c r="AP2" s="94"/>
      <c r="AQ2" s="15"/>
      <c r="AR2" s="94"/>
      <c r="AS2" s="15"/>
      <c r="AT2" s="94"/>
      <c r="AU2" s="15"/>
      <c r="AV2" s="94"/>
      <c r="AW2" s="15"/>
      <c r="AX2" s="94"/>
      <c r="AY2" s="15"/>
      <c r="AZ2" s="94"/>
      <c r="BA2" s="15"/>
    </row>
    <row r="3" spans="1:53" s="3" customFormat="1" ht="12.75">
      <c r="A3" s="405"/>
      <c r="B3" s="91"/>
      <c r="C3" s="92"/>
      <c r="D3" s="92"/>
      <c r="E3" s="135"/>
      <c r="G3" s="15"/>
      <c r="H3" s="93"/>
      <c r="I3" s="15"/>
      <c r="J3" s="94"/>
      <c r="K3" s="15"/>
      <c r="L3" s="94"/>
      <c r="M3" s="15"/>
      <c r="N3" s="94"/>
      <c r="O3" s="15"/>
      <c r="P3" s="94"/>
      <c r="Q3" s="15"/>
      <c r="R3" s="94"/>
      <c r="S3" s="15"/>
      <c r="T3" s="94"/>
      <c r="U3" s="15"/>
      <c r="V3" s="94"/>
      <c r="W3" s="15"/>
      <c r="Y3" s="94"/>
      <c r="Z3" s="15"/>
      <c r="AA3" s="94"/>
      <c r="AB3" s="15"/>
      <c r="AC3" s="94"/>
      <c r="AD3" s="15"/>
      <c r="AE3" s="94"/>
      <c r="AF3" s="15"/>
      <c r="AG3" s="94"/>
      <c r="AH3" s="15"/>
      <c r="AI3" s="94"/>
      <c r="AJ3" s="15"/>
      <c r="AK3" s="94"/>
      <c r="AL3" s="15"/>
      <c r="AN3" s="94"/>
      <c r="AO3" s="15"/>
      <c r="AP3" s="94"/>
      <c r="AQ3" s="15"/>
      <c r="AR3" s="94"/>
      <c r="AS3" s="15"/>
      <c r="AT3" s="94"/>
      <c r="AU3" s="15"/>
      <c r="AV3" s="94"/>
      <c r="AW3" s="15"/>
      <c r="AX3" s="94"/>
      <c r="AY3" s="15"/>
      <c r="AZ3" s="94"/>
      <c r="BA3" s="15"/>
    </row>
    <row r="4" spans="1:53" s="3" customFormat="1" ht="12.75">
      <c r="A4" s="405"/>
      <c r="B4" s="91"/>
      <c r="C4" s="92"/>
      <c r="D4" s="92"/>
      <c r="E4" s="135"/>
      <c r="G4" s="15"/>
      <c r="H4" s="93"/>
      <c r="I4" s="15"/>
      <c r="J4" s="94"/>
      <c r="K4" s="15"/>
      <c r="L4" s="94"/>
      <c r="M4" s="15"/>
      <c r="N4" s="94"/>
      <c r="O4" s="15"/>
      <c r="P4" s="94"/>
      <c r="Q4" s="15"/>
      <c r="R4" s="94"/>
      <c r="S4" s="15"/>
      <c r="T4" s="94"/>
      <c r="U4" s="15"/>
      <c r="V4" s="94"/>
      <c r="W4" s="15"/>
      <c r="Y4" s="94"/>
      <c r="Z4" s="15"/>
      <c r="AA4" s="94"/>
      <c r="AB4" s="15"/>
      <c r="AC4" s="94"/>
      <c r="AD4" s="15"/>
      <c r="AE4" s="94"/>
      <c r="AF4" s="15"/>
      <c r="AG4" s="94"/>
      <c r="AH4" s="15"/>
      <c r="AI4" s="94"/>
      <c r="AJ4" s="15"/>
      <c r="AK4" s="94"/>
      <c r="AL4" s="15"/>
      <c r="AN4" s="94"/>
      <c r="AO4" s="15"/>
      <c r="AP4" s="94"/>
      <c r="AQ4" s="15"/>
      <c r="AR4" s="94"/>
      <c r="AS4" s="15"/>
      <c r="AT4" s="94"/>
      <c r="AU4" s="15"/>
      <c r="AV4" s="94"/>
      <c r="AW4" s="15"/>
      <c r="AX4" s="94"/>
      <c r="AY4" s="15"/>
      <c r="AZ4" s="94"/>
      <c r="BA4" s="15"/>
    </row>
    <row r="5" spans="1:53" s="3" customFormat="1" ht="12.75">
      <c r="A5" s="405"/>
      <c r="B5" s="91"/>
      <c r="C5" s="92"/>
      <c r="D5" s="92"/>
      <c r="E5" s="135"/>
      <c r="G5" s="15"/>
      <c r="H5" s="93"/>
      <c r="I5" s="15"/>
      <c r="J5" s="94"/>
      <c r="K5" s="15"/>
      <c r="L5" s="94"/>
      <c r="M5" s="15"/>
      <c r="N5" s="94"/>
      <c r="O5" s="15"/>
      <c r="P5" s="94"/>
      <c r="Q5" s="15"/>
      <c r="R5" s="94"/>
      <c r="S5" s="15"/>
      <c r="T5" s="94"/>
      <c r="U5" s="15"/>
      <c r="V5" s="94"/>
      <c r="W5" s="15"/>
      <c r="Y5" s="94"/>
      <c r="Z5" s="15"/>
      <c r="AA5" s="94"/>
      <c r="AB5" s="15"/>
      <c r="AC5" s="94"/>
      <c r="AD5" s="15"/>
      <c r="AE5" s="94"/>
      <c r="AF5" s="15"/>
      <c r="AG5" s="94"/>
      <c r="AH5" s="15"/>
      <c r="AI5" s="94"/>
      <c r="AJ5" s="15"/>
      <c r="AK5" s="94"/>
      <c r="AL5" s="15"/>
      <c r="AN5" s="94"/>
      <c r="AO5" s="15"/>
      <c r="AP5" s="94"/>
      <c r="AQ5" s="15"/>
      <c r="AR5" s="94"/>
      <c r="AS5" s="15"/>
      <c r="AT5" s="94"/>
      <c r="AU5" s="15"/>
      <c r="AV5" s="94"/>
      <c r="AW5" s="15"/>
      <c r="AX5" s="94"/>
      <c r="AY5" s="15"/>
      <c r="AZ5" s="94"/>
      <c r="BA5" s="15"/>
    </row>
    <row r="6" spans="1:53" s="3" customFormat="1" ht="22.5" customHeight="1">
      <c r="A6" s="405"/>
      <c r="B6" s="96" t="s">
        <v>222</v>
      </c>
      <c r="C6" s="96"/>
      <c r="D6" s="96"/>
      <c r="E6" s="96"/>
      <c r="F6" s="96"/>
      <c r="G6" s="97"/>
      <c r="H6" s="506" t="s">
        <v>223</v>
      </c>
      <c r="I6" s="97"/>
      <c r="J6" s="98">
        <v>2009</v>
      </c>
      <c r="K6" s="98"/>
      <c r="L6" s="98"/>
      <c r="M6" s="98"/>
      <c r="N6" s="98"/>
      <c r="O6" s="98"/>
      <c r="P6" s="98"/>
      <c r="Q6" s="98"/>
      <c r="R6" s="98"/>
      <c r="S6" s="98"/>
      <c r="T6" s="98"/>
      <c r="U6" s="98"/>
      <c r="V6" s="98"/>
      <c r="W6" s="98"/>
      <c r="Y6" s="98">
        <v>2010</v>
      </c>
      <c r="Z6" s="98"/>
      <c r="AA6" s="98"/>
      <c r="AB6" s="98"/>
      <c r="AC6" s="98"/>
      <c r="AD6" s="98"/>
      <c r="AE6" s="98"/>
      <c r="AF6" s="98"/>
      <c r="AG6" s="98"/>
      <c r="AH6" s="98"/>
      <c r="AI6" s="98"/>
      <c r="AJ6" s="98"/>
      <c r="AK6" s="98"/>
      <c r="AL6" s="98"/>
      <c r="AN6" s="98">
        <v>2011</v>
      </c>
      <c r="AO6" s="98"/>
      <c r="AP6" s="98"/>
      <c r="AQ6" s="98"/>
      <c r="AR6" s="98"/>
      <c r="AS6" s="98"/>
      <c r="AT6" s="98"/>
      <c r="AU6" s="98"/>
      <c r="AV6" s="98"/>
      <c r="AW6" s="98"/>
      <c r="AX6" s="98"/>
      <c r="AY6" s="98"/>
      <c r="AZ6" s="98"/>
      <c r="BA6" s="98"/>
    </row>
    <row r="7" spans="1:53" s="3" customFormat="1" ht="28.5" customHeight="1">
      <c r="A7" s="405"/>
      <c r="B7" s="96"/>
      <c r="C7" s="96"/>
      <c r="D7" s="96"/>
      <c r="E7" s="96"/>
      <c r="F7" s="96"/>
      <c r="G7" s="97"/>
      <c r="H7" s="506"/>
      <c r="I7" s="97"/>
      <c r="J7" s="99" t="s">
        <v>224</v>
      </c>
      <c r="K7" s="100" t="s">
        <v>225</v>
      </c>
      <c r="L7" s="99" t="s">
        <v>226</v>
      </c>
      <c r="M7" s="100" t="s">
        <v>227</v>
      </c>
      <c r="N7" s="101" t="s">
        <v>228</v>
      </c>
      <c r="O7" s="102" t="s">
        <v>229</v>
      </c>
      <c r="P7" s="99" t="s">
        <v>230</v>
      </c>
      <c r="Q7" s="100" t="s">
        <v>231</v>
      </c>
      <c r="R7" s="99" t="s">
        <v>232</v>
      </c>
      <c r="S7" s="100" t="s">
        <v>233</v>
      </c>
      <c r="T7" s="101" t="s">
        <v>234</v>
      </c>
      <c r="U7" s="100" t="s">
        <v>235</v>
      </c>
      <c r="V7" s="103" t="s">
        <v>236</v>
      </c>
      <c r="W7" s="100" t="s">
        <v>237</v>
      </c>
      <c r="Y7" s="99" t="s">
        <v>238</v>
      </c>
      <c r="Z7" s="100" t="s">
        <v>239</v>
      </c>
      <c r="AA7" s="99" t="s">
        <v>240</v>
      </c>
      <c r="AB7" s="100" t="s">
        <v>241</v>
      </c>
      <c r="AC7" s="101" t="s">
        <v>242</v>
      </c>
      <c r="AD7" s="102" t="s">
        <v>243</v>
      </c>
      <c r="AE7" s="99" t="s">
        <v>244</v>
      </c>
      <c r="AF7" s="100" t="s">
        <v>245</v>
      </c>
      <c r="AG7" s="99" t="s">
        <v>246</v>
      </c>
      <c r="AH7" s="100" t="s">
        <v>247</v>
      </c>
      <c r="AI7" s="101" t="s">
        <v>248</v>
      </c>
      <c r="AJ7" s="100" t="s">
        <v>249</v>
      </c>
      <c r="AK7" s="103" t="s">
        <v>250</v>
      </c>
      <c r="AL7" s="100" t="s">
        <v>251</v>
      </c>
      <c r="AN7" s="99" t="s">
        <v>252</v>
      </c>
      <c r="AO7" s="100" t="s">
        <v>253</v>
      </c>
      <c r="AP7" s="99" t="s">
        <v>254</v>
      </c>
      <c r="AQ7" s="100" t="s">
        <v>255</v>
      </c>
      <c r="AR7" s="101" t="s">
        <v>256</v>
      </c>
      <c r="AS7" s="102" t="s">
        <v>257</v>
      </c>
      <c r="AT7" s="99" t="s">
        <v>258</v>
      </c>
      <c r="AU7" s="100" t="s">
        <v>259</v>
      </c>
      <c r="AV7" s="99" t="s">
        <v>260</v>
      </c>
      <c r="AW7" s="100" t="s">
        <v>261</v>
      </c>
      <c r="AX7" s="101" t="s">
        <v>262</v>
      </c>
      <c r="AY7" s="100" t="s">
        <v>263</v>
      </c>
      <c r="AZ7" s="103" t="s">
        <v>264</v>
      </c>
      <c r="BA7" s="100" t="s">
        <v>265</v>
      </c>
    </row>
    <row r="8" spans="1:53" s="3" customFormat="1" ht="14.25" customHeight="1">
      <c r="A8" s="405"/>
      <c r="B8" s="827"/>
      <c r="C8" s="827"/>
      <c r="D8" s="827"/>
      <c r="E8" s="827"/>
      <c r="F8" s="827"/>
      <c r="G8" s="827"/>
      <c r="H8" s="771"/>
      <c r="I8" s="827"/>
      <c r="J8" s="828"/>
      <c r="L8" s="104"/>
      <c r="M8" s="105"/>
      <c r="N8" s="104"/>
      <c r="O8" s="105"/>
      <c r="P8" s="104"/>
      <c r="Q8" s="105"/>
      <c r="R8" s="104"/>
      <c r="S8" s="105"/>
      <c r="T8" s="104"/>
      <c r="U8" s="105"/>
      <c r="V8" s="310"/>
      <c r="W8" s="105"/>
      <c r="X8" s="104"/>
      <c r="Y8" s="828"/>
      <c r="AA8" s="104"/>
      <c r="AB8" s="105"/>
      <c r="AC8" s="104"/>
      <c r="AD8" s="105"/>
      <c r="AE8" s="104"/>
      <c r="AF8" s="105"/>
      <c r="AG8" s="104"/>
      <c r="AH8" s="105"/>
      <c r="AI8" s="104"/>
      <c r="AJ8" s="105"/>
      <c r="AK8" s="310"/>
      <c r="AL8" s="105"/>
      <c r="AM8" s="104"/>
      <c r="AN8" s="828"/>
      <c r="AP8" s="104"/>
      <c r="AQ8" s="105"/>
      <c r="AR8" s="104"/>
      <c r="AS8" s="105"/>
      <c r="AT8" s="104"/>
      <c r="AU8" s="105"/>
      <c r="AV8" s="104"/>
      <c r="AW8" s="105"/>
      <c r="AX8" s="104"/>
      <c r="AY8" s="105"/>
      <c r="AZ8" s="310"/>
      <c r="BA8" s="105"/>
    </row>
    <row r="9" spans="2:53" s="482" customFormat="1" ht="15" customHeight="1">
      <c r="B9" s="108" t="s">
        <v>267</v>
      </c>
      <c r="C9" s="108"/>
      <c r="D9" s="406"/>
      <c r="E9" s="711"/>
      <c r="F9" s="712"/>
      <c r="G9" s="486"/>
      <c r="H9" s="457"/>
      <c r="I9" s="486"/>
      <c r="J9" s="829"/>
      <c r="K9" s="110"/>
      <c r="L9" s="829"/>
      <c r="M9" s="110"/>
      <c r="N9" s="830"/>
      <c r="O9" s="831"/>
      <c r="P9" s="829"/>
      <c r="Q9" s="110"/>
      <c r="R9" s="829"/>
      <c r="S9" s="110"/>
      <c r="T9" s="830"/>
      <c r="U9" s="110"/>
      <c r="V9" s="832"/>
      <c r="W9" s="110"/>
      <c r="X9" s="484"/>
      <c r="Y9" s="829"/>
      <c r="Z9" s="110"/>
      <c r="AA9" s="829"/>
      <c r="AB9" s="110"/>
      <c r="AC9" s="830"/>
      <c r="AD9" s="831"/>
      <c r="AE9" s="829"/>
      <c r="AF9" s="110"/>
      <c r="AG9" s="829"/>
      <c r="AH9" s="110"/>
      <c r="AI9" s="830"/>
      <c r="AJ9" s="110"/>
      <c r="AK9" s="832"/>
      <c r="AL9" s="110"/>
      <c r="AM9" s="484"/>
      <c r="AN9" s="829"/>
      <c r="AO9" s="110"/>
      <c r="AP9" s="829"/>
      <c r="AQ9" s="110"/>
      <c r="AR9" s="830"/>
      <c r="AS9" s="831"/>
      <c r="AT9" s="829"/>
      <c r="AU9" s="110"/>
      <c r="AV9" s="829"/>
      <c r="AW9" s="110"/>
      <c r="AX9" s="830"/>
      <c r="AY9" s="110"/>
      <c r="AZ9" s="832"/>
      <c r="BA9" s="110"/>
    </row>
    <row r="10" spans="2:53" s="482" customFormat="1" ht="15" customHeight="1">
      <c r="B10" s="135" t="s">
        <v>375</v>
      </c>
      <c r="C10" s="409"/>
      <c r="D10" s="409"/>
      <c r="E10" s="135"/>
      <c r="F10" s="135"/>
      <c r="G10" s="135"/>
      <c r="H10" s="458"/>
      <c r="I10" s="135"/>
      <c r="J10" s="411"/>
      <c r="K10" s="412"/>
      <c r="L10" s="411"/>
      <c r="M10" s="412"/>
      <c r="N10" s="413"/>
      <c r="O10" s="414"/>
      <c r="P10" s="411"/>
      <c r="Q10" s="412"/>
      <c r="R10" s="411"/>
      <c r="S10" s="412"/>
      <c r="T10" s="413"/>
      <c r="U10" s="415"/>
      <c r="V10" s="411"/>
      <c r="W10" s="412"/>
      <c r="X10" s="484"/>
      <c r="Y10" s="411"/>
      <c r="Z10" s="412"/>
      <c r="AA10" s="411"/>
      <c r="AB10" s="412"/>
      <c r="AC10" s="413"/>
      <c r="AD10" s="414"/>
      <c r="AE10" s="411"/>
      <c r="AF10" s="412"/>
      <c r="AG10" s="411"/>
      <c r="AH10" s="412"/>
      <c r="AI10" s="413"/>
      <c r="AJ10" s="415"/>
      <c r="AK10" s="411"/>
      <c r="AL10" s="412"/>
      <c r="AM10" s="484"/>
      <c r="AN10" s="411"/>
      <c r="AO10" s="412"/>
      <c r="AP10" s="411"/>
      <c r="AQ10" s="412"/>
      <c r="AR10" s="413"/>
      <c r="AS10" s="414"/>
      <c r="AT10" s="411"/>
      <c r="AU10" s="412"/>
      <c r="AV10" s="411"/>
      <c r="AW10" s="412"/>
      <c r="AX10" s="413"/>
      <c r="AY10" s="415"/>
      <c r="AZ10" s="411"/>
      <c r="BA10" s="412"/>
    </row>
    <row r="11" spans="2:53" s="482" customFormat="1" ht="15" customHeight="1">
      <c r="B11" s="135" t="s">
        <v>376</v>
      </c>
      <c r="C11" s="417"/>
      <c r="D11" s="417"/>
      <c r="E11" s="418"/>
      <c r="F11" s="417"/>
      <c r="G11" s="417"/>
      <c r="H11" s="718"/>
      <c r="I11" s="417"/>
      <c r="J11" s="411"/>
      <c r="K11" s="412"/>
      <c r="L11" s="411"/>
      <c r="M11" s="412"/>
      <c r="N11" s="413"/>
      <c r="O11" s="414"/>
      <c r="P11" s="411"/>
      <c r="Q11" s="412"/>
      <c r="R11" s="411"/>
      <c r="S11" s="412"/>
      <c r="T11" s="413"/>
      <c r="U11" s="415"/>
      <c r="V11" s="411"/>
      <c r="W11" s="412"/>
      <c r="X11" s="484"/>
      <c r="Y11" s="411"/>
      <c r="Z11" s="412"/>
      <c r="AA11" s="411"/>
      <c r="AB11" s="412"/>
      <c r="AC11" s="413"/>
      <c r="AD11" s="414"/>
      <c r="AE11" s="411"/>
      <c r="AF11" s="412"/>
      <c r="AG11" s="411"/>
      <c r="AH11" s="412"/>
      <c r="AI11" s="413"/>
      <c r="AJ11" s="415"/>
      <c r="AK11" s="411"/>
      <c r="AL11" s="412"/>
      <c r="AM11" s="484"/>
      <c r="AN11" s="411"/>
      <c r="AO11" s="412"/>
      <c r="AP11" s="411"/>
      <c r="AQ11" s="412"/>
      <c r="AR11" s="413"/>
      <c r="AS11" s="414"/>
      <c r="AT11" s="411"/>
      <c r="AU11" s="412"/>
      <c r="AV11" s="411"/>
      <c r="AW11" s="412"/>
      <c r="AX11" s="413"/>
      <c r="AY11" s="415"/>
      <c r="AZ11" s="411"/>
      <c r="BA11" s="412"/>
    </row>
    <row r="12" spans="1:53" s="436" customFormat="1" ht="15" customHeight="1">
      <c r="A12" s="774"/>
      <c r="B12" s="92"/>
      <c r="C12" s="92" t="s">
        <v>514</v>
      </c>
      <c r="D12" s="92"/>
      <c r="E12" s="488"/>
      <c r="F12" s="812"/>
      <c r="G12" s="812"/>
      <c r="H12" s="402"/>
      <c r="I12" s="812"/>
      <c r="J12" s="875"/>
      <c r="K12" s="485"/>
      <c r="L12" s="155"/>
      <c r="M12" s="485"/>
      <c r="N12" s="876"/>
      <c r="O12" s="877"/>
      <c r="P12" s="875"/>
      <c r="Q12" s="485"/>
      <c r="R12" s="875"/>
      <c r="S12" s="530"/>
      <c r="T12" s="878"/>
      <c r="U12" s="530"/>
      <c r="V12" s="879"/>
      <c r="W12" s="485"/>
      <c r="X12" s="435"/>
      <c r="Y12" s="875"/>
      <c r="Z12" s="485"/>
      <c r="AA12" s="875"/>
      <c r="AB12" s="485"/>
      <c r="AC12" s="141"/>
      <c r="AD12" s="142"/>
      <c r="AE12" s="875"/>
      <c r="AF12" s="485"/>
      <c r="AG12" s="840"/>
      <c r="AH12" s="843"/>
      <c r="AI12" s="844"/>
      <c r="AJ12" s="843"/>
      <c r="AK12" s="845"/>
      <c r="AL12" s="188"/>
      <c r="AM12" s="435"/>
      <c r="AN12" s="840"/>
      <c r="AO12" s="188"/>
      <c r="AP12" s="875"/>
      <c r="AQ12" s="485"/>
      <c r="AR12" s="141"/>
      <c r="AS12" s="142"/>
      <c r="AT12" s="875"/>
      <c r="AU12" s="485"/>
      <c r="AV12" s="840"/>
      <c r="AW12" s="843"/>
      <c r="AX12" s="844"/>
      <c r="AY12" s="843"/>
      <c r="AZ12" s="845"/>
      <c r="BA12" s="188"/>
    </row>
    <row r="13" spans="1:53" s="436" customFormat="1" ht="15" customHeight="1">
      <c r="A13" s="774"/>
      <c r="B13" s="92"/>
      <c r="C13" s="92" t="s">
        <v>515</v>
      </c>
      <c r="D13" s="92"/>
      <c r="E13" s="488"/>
      <c r="F13" s="812"/>
      <c r="G13" s="812"/>
      <c r="H13" s="402"/>
      <c r="I13" s="812"/>
      <c r="J13" s="875"/>
      <c r="K13" s="485"/>
      <c r="L13" s="155"/>
      <c r="M13" s="485"/>
      <c r="N13" s="876"/>
      <c r="O13" s="877"/>
      <c r="P13" s="875"/>
      <c r="Q13" s="485"/>
      <c r="R13" s="875"/>
      <c r="S13" s="530"/>
      <c r="T13" s="878"/>
      <c r="U13" s="530"/>
      <c r="V13" s="879"/>
      <c r="W13" s="485"/>
      <c r="X13" s="435"/>
      <c r="Y13" s="875"/>
      <c r="Z13" s="485"/>
      <c r="AA13" s="875"/>
      <c r="AB13" s="485"/>
      <c r="AC13" s="141"/>
      <c r="AD13" s="142"/>
      <c r="AE13" s="875"/>
      <c r="AF13" s="485"/>
      <c r="AG13" s="840"/>
      <c r="AH13" s="843"/>
      <c r="AI13" s="844"/>
      <c r="AJ13" s="843"/>
      <c r="AK13" s="845"/>
      <c r="AL13" s="188"/>
      <c r="AM13" s="435"/>
      <c r="AN13" s="840"/>
      <c r="AO13" s="188"/>
      <c r="AP13" s="875"/>
      <c r="AQ13" s="485"/>
      <c r="AR13" s="141"/>
      <c r="AS13" s="142"/>
      <c r="AT13" s="875"/>
      <c r="AU13" s="485"/>
      <c r="AV13" s="840"/>
      <c r="AW13" s="843"/>
      <c r="AX13" s="844"/>
      <c r="AY13" s="843"/>
      <c r="AZ13" s="845"/>
      <c r="BA13" s="188"/>
    </row>
    <row r="14" spans="1:53" s="401" customFormat="1" ht="15" customHeight="1">
      <c r="A14" s="774"/>
      <c r="B14" s="164"/>
      <c r="C14" s="164" t="s">
        <v>443</v>
      </c>
      <c r="D14" s="164"/>
      <c r="E14" s="531"/>
      <c r="F14" s="813"/>
      <c r="G14" s="812"/>
      <c r="H14" s="739"/>
      <c r="I14" s="812"/>
      <c r="J14" s="833"/>
      <c r="K14" s="535"/>
      <c r="L14" s="166"/>
      <c r="M14" s="535"/>
      <c r="N14" s="834"/>
      <c r="O14" s="835"/>
      <c r="P14" s="833"/>
      <c r="Q14" s="535"/>
      <c r="R14" s="833"/>
      <c r="S14" s="534"/>
      <c r="T14" s="836"/>
      <c r="U14" s="534"/>
      <c r="V14" s="837"/>
      <c r="W14" s="535"/>
      <c r="X14" s="529"/>
      <c r="Y14" s="833"/>
      <c r="Z14" s="535"/>
      <c r="AA14" s="166"/>
      <c r="AB14" s="535"/>
      <c r="AC14" s="834"/>
      <c r="AD14" s="835"/>
      <c r="AE14" s="833"/>
      <c r="AF14" s="535"/>
      <c r="AG14" s="833"/>
      <c r="AH14" s="534"/>
      <c r="AI14" s="836"/>
      <c r="AJ14" s="534"/>
      <c r="AK14" s="837"/>
      <c r="AL14" s="535"/>
      <c r="AM14" s="529"/>
      <c r="AN14" s="833"/>
      <c r="AO14" s="535"/>
      <c r="AP14" s="166"/>
      <c r="AQ14" s="535"/>
      <c r="AR14" s="834"/>
      <c r="AS14" s="835"/>
      <c r="AT14" s="833"/>
      <c r="AU14" s="535"/>
      <c r="AV14" s="833"/>
      <c r="AW14" s="534"/>
      <c r="AX14" s="836"/>
      <c r="AY14" s="534"/>
      <c r="AZ14" s="837"/>
      <c r="BA14" s="535"/>
    </row>
    <row r="15" spans="1:53" s="436" customFormat="1" ht="15" customHeight="1">
      <c r="A15" s="774"/>
      <c r="B15" s="409"/>
      <c r="C15" s="135" t="s">
        <v>375</v>
      </c>
      <c r="D15" s="409"/>
      <c r="E15" s="135"/>
      <c r="F15" s="135"/>
      <c r="G15" s="135"/>
      <c r="H15" s="458"/>
      <c r="I15" s="135"/>
      <c r="J15" s="411"/>
      <c r="K15" s="412"/>
      <c r="L15" s="411"/>
      <c r="M15" s="412"/>
      <c r="N15" s="413"/>
      <c r="O15" s="414"/>
      <c r="P15" s="411"/>
      <c r="Q15" s="412"/>
      <c r="R15" s="411"/>
      <c r="S15" s="412"/>
      <c r="T15" s="413"/>
      <c r="U15" s="415"/>
      <c r="V15" s="411"/>
      <c r="W15" s="412"/>
      <c r="X15" s="435"/>
      <c r="Y15" s="411"/>
      <c r="Z15" s="412"/>
      <c r="AA15" s="411"/>
      <c r="AB15" s="412"/>
      <c r="AC15" s="413"/>
      <c r="AD15" s="414"/>
      <c r="AE15" s="411"/>
      <c r="AF15" s="412"/>
      <c r="AG15" s="411"/>
      <c r="AH15" s="412"/>
      <c r="AI15" s="413"/>
      <c r="AJ15" s="415"/>
      <c r="AK15" s="411"/>
      <c r="AL15" s="412"/>
      <c r="AM15" s="435"/>
      <c r="AN15" s="411"/>
      <c r="AO15" s="412"/>
      <c r="AP15" s="411"/>
      <c r="AQ15" s="412"/>
      <c r="AR15" s="413"/>
      <c r="AS15" s="414"/>
      <c r="AT15" s="411"/>
      <c r="AU15" s="412"/>
      <c r="AV15" s="411"/>
      <c r="AW15" s="412"/>
      <c r="AX15" s="413"/>
      <c r="AY15" s="415"/>
      <c r="AZ15" s="411"/>
      <c r="BA15" s="412"/>
    </row>
    <row r="16" spans="1:53" s="401" customFormat="1" ht="15" customHeight="1">
      <c r="A16" s="774"/>
      <c r="B16" s="417"/>
      <c r="C16" s="135" t="s">
        <v>376</v>
      </c>
      <c r="D16" s="417"/>
      <c r="E16" s="418"/>
      <c r="F16" s="417"/>
      <c r="G16" s="417"/>
      <c r="H16" s="718"/>
      <c r="I16" s="417"/>
      <c r="J16" s="411"/>
      <c r="K16" s="412"/>
      <c r="L16" s="411"/>
      <c r="M16" s="412"/>
      <c r="N16" s="413"/>
      <c r="O16" s="414"/>
      <c r="P16" s="411"/>
      <c r="Q16" s="412"/>
      <c r="R16" s="411"/>
      <c r="S16" s="412"/>
      <c r="T16" s="413"/>
      <c r="U16" s="415"/>
      <c r="V16" s="411"/>
      <c r="W16" s="412"/>
      <c r="X16" s="529"/>
      <c r="Y16" s="411"/>
      <c r="Z16" s="412"/>
      <c r="AA16" s="411"/>
      <c r="AB16" s="412"/>
      <c r="AC16" s="413"/>
      <c r="AD16" s="414"/>
      <c r="AE16" s="411"/>
      <c r="AF16" s="412"/>
      <c r="AG16" s="411"/>
      <c r="AH16" s="412"/>
      <c r="AI16" s="413"/>
      <c r="AJ16" s="415"/>
      <c r="AK16" s="411"/>
      <c r="AL16" s="412"/>
      <c r="AM16" s="529"/>
      <c r="AN16" s="411"/>
      <c r="AO16" s="412"/>
      <c r="AP16" s="411"/>
      <c r="AQ16" s="412"/>
      <c r="AR16" s="413"/>
      <c r="AS16" s="414"/>
      <c r="AT16" s="411"/>
      <c r="AU16" s="412"/>
      <c r="AV16" s="411"/>
      <c r="AW16" s="412"/>
      <c r="AX16" s="413"/>
      <c r="AY16" s="415"/>
      <c r="AZ16" s="411"/>
      <c r="BA16" s="412"/>
    </row>
    <row r="17" spans="1:53" s="436" customFormat="1" ht="15" customHeight="1">
      <c r="A17" s="774"/>
      <c r="B17" s="92"/>
      <c r="C17" s="92"/>
      <c r="D17" s="92" t="s">
        <v>444</v>
      </c>
      <c r="E17" s="488"/>
      <c r="F17" s="812"/>
      <c r="G17" s="812"/>
      <c r="H17" s="525" t="s">
        <v>162</v>
      </c>
      <c r="I17" s="812"/>
      <c r="J17" s="875"/>
      <c r="K17" s="485"/>
      <c r="L17" s="155"/>
      <c r="M17" s="485"/>
      <c r="N17" s="876"/>
      <c r="O17" s="877"/>
      <c r="P17" s="875"/>
      <c r="Q17" s="485"/>
      <c r="R17" s="875"/>
      <c r="S17" s="530"/>
      <c r="T17" s="878"/>
      <c r="U17" s="530"/>
      <c r="V17" s="879"/>
      <c r="W17" s="485"/>
      <c r="X17" s="435"/>
      <c r="Y17" s="875"/>
      <c r="Z17" s="485"/>
      <c r="AA17" s="875"/>
      <c r="AB17" s="485"/>
      <c r="AC17" s="141"/>
      <c r="AD17" s="142"/>
      <c r="AE17" s="875"/>
      <c r="AF17" s="188"/>
      <c r="AG17" s="840"/>
      <c r="AH17" s="843"/>
      <c r="AI17" s="844"/>
      <c r="AJ17" s="843"/>
      <c r="AK17" s="845"/>
      <c r="AL17" s="188"/>
      <c r="AM17" s="435"/>
      <c r="AN17" s="875"/>
      <c r="AO17" s="188"/>
      <c r="AP17" s="875"/>
      <c r="AQ17" s="485"/>
      <c r="AR17" s="141"/>
      <c r="AS17" s="142"/>
      <c r="AT17" s="875"/>
      <c r="AU17" s="188"/>
      <c r="AV17" s="840"/>
      <c r="AW17" s="843"/>
      <c r="AX17" s="844"/>
      <c r="AY17" s="843"/>
      <c r="AZ17" s="845"/>
      <c r="BA17" s="188"/>
    </row>
    <row r="18" spans="1:53" s="401" customFormat="1" ht="15" customHeight="1">
      <c r="A18" s="774"/>
      <c r="B18" s="164"/>
      <c r="C18" s="164" t="s">
        <v>445</v>
      </c>
      <c r="D18" s="164"/>
      <c r="E18" s="531"/>
      <c r="F18" s="813"/>
      <c r="G18" s="812"/>
      <c r="H18" s="739"/>
      <c r="I18" s="812"/>
      <c r="J18" s="833"/>
      <c r="K18" s="535"/>
      <c r="L18" s="166"/>
      <c r="M18" s="535"/>
      <c r="N18" s="834"/>
      <c r="O18" s="835"/>
      <c r="P18" s="833"/>
      <c r="Q18" s="535"/>
      <c r="R18" s="833"/>
      <c r="S18" s="534"/>
      <c r="T18" s="836"/>
      <c r="U18" s="534"/>
      <c r="V18" s="837"/>
      <c r="W18" s="535"/>
      <c r="X18" s="529"/>
      <c r="Y18" s="833"/>
      <c r="Z18" s="535"/>
      <c r="AA18" s="166"/>
      <c r="AB18" s="535"/>
      <c r="AC18" s="834"/>
      <c r="AD18" s="835"/>
      <c r="AE18" s="833"/>
      <c r="AF18" s="535"/>
      <c r="AG18" s="833"/>
      <c r="AH18" s="534"/>
      <c r="AI18" s="836"/>
      <c r="AJ18" s="534"/>
      <c r="AK18" s="837"/>
      <c r="AL18" s="535"/>
      <c r="AM18" s="529"/>
      <c r="AN18" s="833"/>
      <c r="AO18" s="535"/>
      <c r="AP18" s="166"/>
      <c r="AQ18" s="535"/>
      <c r="AR18" s="834"/>
      <c r="AS18" s="835"/>
      <c r="AT18" s="833"/>
      <c r="AU18" s="535"/>
      <c r="AV18" s="833"/>
      <c r="AW18" s="534"/>
      <c r="AX18" s="836"/>
      <c r="AY18" s="534"/>
      <c r="AZ18" s="837"/>
      <c r="BA18" s="535"/>
    </row>
    <row r="19" spans="1:53" s="436" customFormat="1" ht="15" customHeight="1">
      <c r="A19" s="774"/>
      <c r="B19" s="409"/>
      <c r="C19" s="135" t="s">
        <v>375</v>
      </c>
      <c r="D19" s="409"/>
      <c r="E19" s="135"/>
      <c r="F19" s="135"/>
      <c r="G19" s="135"/>
      <c r="H19" s="458"/>
      <c r="I19" s="135"/>
      <c r="J19" s="411"/>
      <c r="K19" s="412"/>
      <c r="L19" s="411"/>
      <c r="M19" s="412"/>
      <c r="N19" s="413"/>
      <c r="O19" s="414"/>
      <c r="P19" s="411"/>
      <c r="Q19" s="412"/>
      <c r="R19" s="411"/>
      <c r="S19" s="412"/>
      <c r="T19" s="413"/>
      <c r="U19" s="415"/>
      <c r="V19" s="411"/>
      <c r="W19" s="412"/>
      <c r="X19" s="435"/>
      <c r="Y19" s="411"/>
      <c r="Z19" s="412"/>
      <c r="AA19" s="411"/>
      <c r="AB19" s="412"/>
      <c r="AC19" s="413"/>
      <c r="AD19" s="414"/>
      <c r="AE19" s="411"/>
      <c r="AF19" s="412"/>
      <c r="AG19" s="411"/>
      <c r="AH19" s="412"/>
      <c r="AI19" s="413"/>
      <c r="AJ19" s="415"/>
      <c r="AK19" s="411"/>
      <c r="AL19" s="412"/>
      <c r="AM19" s="435"/>
      <c r="AN19" s="411"/>
      <c r="AO19" s="412"/>
      <c r="AP19" s="411"/>
      <c r="AQ19" s="412"/>
      <c r="AR19" s="413"/>
      <c r="AS19" s="414"/>
      <c r="AT19" s="411"/>
      <c r="AU19" s="412"/>
      <c r="AV19" s="411"/>
      <c r="AW19" s="412"/>
      <c r="AX19" s="413"/>
      <c r="AY19" s="415"/>
      <c r="AZ19" s="411"/>
      <c r="BA19" s="412"/>
    </row>
    <row r="20" spans="1:53" s="401" customFormat="1" ht="15" customHeight="1">
      <c r="A20" s="774"/>
      <c r="B20" s="417"/>
      <c r="C20" s="135" t="s">
        <v>376</v>
      </c>
      <c r="D20" s="417"/>
      <c r="E20" s="418"/>
      <c r="F20" s="417"/>
      <c r="G20" s="417"/>
      <c r="H20" s="718"/>
      <c r="I20" s="417"/>
      <c r="J20" s="411"/>
      <c r="K20" s="412"/>
      <c r="L20" s="411"/>
      <c r="M20" s="412"/>
      <c r="N20" s="413"/>
      <c r="O20" s="414"/>
      <c r="P20" s="411"/>
      <c r="Q20" s="412"/>
      <c r="R20" s="411"/>
      <c r="S20" s="412"/>
      <c r="T20" s="413"/>
      <c r="U20" s="415"/>
      <c r="V20" s="411"/>
      <c r="W20" s="412"/>
      <c r="X20" s="529"/>
      <c r="Y20" s="411"/>
      <c r="Z20" s="412"/>
      <c r="AA20" s="411"/>
      <c r="AB20" s="412"/>
      <c r="AC20" s="413"/>
      <c r="AD20" s="414"/>
      <c r="AE20" s="411"/>
      <c r="AF20" s="412"/>
      <c r="AG20" s="411"/>
      <c r="AH20" s="412"/>
      <c r="AI20" s="413"/>
      <c r="AJ20" s="415"/>
      <c r="AK20" s="411"/>
      <c r="AL20" s="412"/>
      <c r="AM20" s="529"/>
      <c r="AN20" s="411"/>
      <c r="AO20" s="412"/>
      <c r="AP20" s="411"/>
      <c r="AQ20" s="412"/>
      <c r="AR20" s="413"/>
      <c r="AS20" s="414"/>
      <c r="AT20" s="411"/>
      <c r="AU20" s="412"/>
      <c r="AV20" s="411"/>
      <c r="AW20" s="412"/>
      <c r="AX20" s="413"/>
      <c r="AY20" s="415"/>
      <c r="AZ20" s="411"/>
      <c r="BA20" s="412"/>
    </row>
    <row r="21" spans="1:53" s="401" customFormat="1" ht="15" customHeight="1">
      <c r="A21" s="774"/>
      <c r="B21" s="242"/>
      <c r="C21" s="242" t="s">
        <v>383</v>
      </c>
      <c r="D21" s="242"/>
      <c r="E21" s="553"/>
      <c r="F21" s="880"/>
      <c r="G21" s="812"/>
      <c r="H21" s="766"/>
      <c r="I21" s="812"/>
      <c r="J21" s="881"/>
      <c r="K21" s="882"/>
      <c r="L21" s="883"/>
      <c r="M21" s="882"/>
      <c r="N21" s="884"/>
      <c r="O21" s="885"/>
      <c r="P21" s="881"/>
      <c r="Q21" s="882"/>
      <c r="R21" s="881"/>
      <c r="S21" s="886"/>
      <c r="T21" s="887"/>
      <c r="U21" s="886"/>
      <c r="V21" s="888"/>
      <c r="W21" s="882"/>
      <c r="X21" s="529"/>
      <c r="Y21" s="881"/>
      <c r="Z21" s="882"/>
      <c r="AA21" s="883"/>
      <c r="AB21" s="882"/>
      <c r="AC21" s="884"/>
      <c r="AD21" s="885"/>
      <c r="AE21" s="881"/>
      <c r="AF21" s="882"/>
      <c r="AG21" s="881"/>
      <c r="AH21" s="886"/>
      <c r="AI21" s="887"/>
      <c r="AJ21" s="886"/>
      <c r="AK21" s="888"/>
      <c r="AL21" s="882"/>
      <c r="AM21" s="529"/>
      <c r="AN21" s="881"/>
      <c r="AO21" s="882"/>
      <c r="AP21" s="883"/>
      <c r="AQ21" s="882"/>
      <c r="AR21" s="884"/>
      <c r="AS21" s="885"/>
      <c r="AT21" s="881"/>
      <c r="AU21" s="882"/>
      <c r="AV21" s="881"/>
      <c r="AW21" s="886"/>
      <c r="AX21" s="887"/>
      <c r="AY21" s="886"/>
      <c r="AZ21" s="888"/>
      <c r="BA21" s="882"/>
    </row>
    <row r="22" spans="1:53" s="15" customFormat="1" ht="8.25" customHeight="1">
      <c r="A22" s="83"/>
      <c r="B22" s="91"/>
      <c r="C22" s="92"/>
      <c r="D22" s="92"/>
      <c r="E22" s="135"/>
      <c r="H22" s="105"/>
      <c r="J22" s="104"/>
      <c r="K22" s="105"/>
      <c r="L22" s="104"/>
      <c r="M22" s="105"/>
      <c r="N22" s="104"/>
      <c r="O22" s="105"/>
      <c r="P22" s="104"/>
      <c r="Q22" s="105"/>
      <c r="R22" s="104"/>
      <c r="S22" s="105"/>
      <c r="T22" s="104"/>
      <c r="U22" s="105"/>
      <c r="V22" s="104"/>
      <c r="W22" s="105"/>
      <c r="Y22" s="104"/>
      <c r="Z22" s="105"/>
      <c r="AA22" s="104"/>
      <c r="AB22" s="105"/>
      <c r="AC22" s="104"/>
      <c r="AD22" s="105"/>
      <c r="AE22" s="104"/>
      <c r="AF22" s="105"/>
      <c r="AG22" s="104"/>
      <c r="AH22" s="105"/>
      <c r="AI22" s="104"/>
      <c r="AJ22" s="105"/>
      <c r="AK22" s="104"/>
      <c r="AL22" s="105"/>
      <c r="AN22" s="104"/>
      <c r="AO22" s="105"/>
      <c r="AP22" s="104"/>
      <c r="AQ22" s="105"/>
      <c r="AR22" s="104"/>
      <c r="AS22" s="105"/>
      <c r="AT22" s="104"/>
      <c r="AU22" s="105"/>
      <c r="AV22" s="104"/>
      <c r="AW22" s="105"/>
      <c r="AX22" s="104"/>
      <c r="AY22" s="105"/>
      <c r="AZ22" s="104"/>
      <c r="BA22" s="105"/>
    </row>
    <row r="23" spans="2:53" s="482" customFormat="1" ht="15" customHeight="1">
      <c r="B23" s="108" t="s">
        <v>516</v>
      </c>
      <c r="C23" s="109"/>
      <c r="D23" s="711"/>
      <c r="E23" s="711"/>
      <c r="F23" s="712"/>
      <c r="G23" s="486"/>
      <c r="H23" s="113" t="s">
        <v>126</v>
      </c>
      <c r="I23" s="486"/>
      <c r="J23" s="114"/>
      <c r="K23" s="115"/>
      <c r="L23" s="114"/>
      <c r="M23" s="115"/>
      <c r="N23" s="116"/>
      <c r="O23" s="117"/>
      <c r="P23" s="114"/>
      <c r="Q23" s="115"/>
      <c r="R23" s="114"/>
      <c r="S23" s="115"/>
      <c r="T23" s="116"/>
      <c r="U23" s="407"/>
      <c r="V23" s="114"/>
      <c r="W23" s="115"/>
      <c r="X23" s="484"/>
      <c r="Y23" s="114"/>
      <c r="Z23" s="115"/>
      <c r="AA23" s="114"/>
      <c r="AB23" s="115"/>
      <c r="AC23" s="116"/>
      <c r="AD23" s="117"/>
      <c r="AE23" s="114"/>
      <c r="AF23" s="115"/>
      <c r="AG23" s="114"/>
      <c r="AH23" s="115"/>
      <c r="AI23" s="116"/>
      <c r="AJ23" s="407"/>
      <c r="AK23" s="114"/>
      <c r="AL23" s="115"/>
      <c r="AM23" s="484"/>
      <c r="AN23" s="114"/>
      <c r="AO23" s="115"/>
      <c r="AP23" s="114"/>
      <c r="AQ23" s="115"/>
      <c r="AR23" s="116"/>
      <c r="AS23" s="117"/>
      <c r="AT23" s="114"/>
      <c r="AU23" s="115"/>
      <c r="AV23" s="114"/>
      <c r="AW23" s="115"/>
      <c r="AX23" s="116"/>
      <c r="AY23" s="407"/>
      <c r="AZ23" s="114"/>
      <c r="BA23" s="115"/>
    </row>
    <row r="24" spans="2:53" s="690" customFormat="1" ht="15" customHeight="1">
      <c r="B24" s="848" t="s">
        <v>278</v>
      </c>
      <c r="D24" s="849"/>
      <c r="E24" s="849"/>
      <c r="F24" s="486"/>
      <c r="G24" s="486"/>
      <c r="H24" s="772"/>
      <c r="I24" s="486"/>
      <c r="J24" s="622"/>
      <c r="K24" s="412"/>
      <c r="L24" s="622"/>
      <c r="M24" s="412"/>
      <c r="N24" s="689"/>
      <c r="O24" s="414"/>
      <c r="P24" s="622"/>
      <c r="Q24" s="412"/>
      <c r="R24" s="622"/>
      <c r="S24" s="412"/>
      <c r="T24" s="689"/>
      <c r="U24" s="415"/>
      <c r="V24" s="622"/>
      <c r="W24" s="412"/>
      <c r="X24" s="702"/>
      <c r="Y24" s="622"/>
      <c r="Z24" s="412"/>
      <c r="AA24" s="622"/>
      <c r="AB24" s="412"/>
      <c r="AC24" s="689"/>
      <c r="AD24" s="414"/>
      <c r="AE24" s="622"/>
      <c r="AF24" s="412"/>
      <c r="AG24" s="622"/>
      <c r="AH24" s="412"/>
      <c r="AI24" s="689"/>
      <c r="AJ24" s="415"/>
      <c r="AK24" s="622"/>
      <c r="AL24" s="412"/>
      <c r="AM24" s="702"/>
      <c r="AN24" s="622"/>
      <c r="AO24" s="412"/>
      <c r="AP24" s="622"/>
      <c r="AQ24" s="412"/>
      <c r="AR24" s="689"/>
      <c r="AS24" s="414"/>
      <c r="AT24" s="622"/>
      <c r="AU24" s="412"/>
      <c r="AV24" s="622"/>
      <c r="AW24" s="412"/>
      <c r="AX24" s="689"/>
      <c r="AY24" s="415"/>
      <c r="AZ24" s="622"/>
      <c r="BA24" s="412"/>
    </row>
    <row r="25" spans="1:53" s="738" customFormat="1" ht="15" customHeight="1">
      <c r="A25" s="735"/>
      <c r="B25" s="736"/>
      <c r="C25" s="164" t="s">
        <v>5</v>
      </c>
      <c r="D25" s="736"/>
      <c r="E25" s="737"/>
      <c r="F25" s="736"/>
      <c r="H25" s="739"/>
      <c r="J25" s="128"/>
      <c r="K25" s="129"/>
      <c r="L25" s="128"/>
      <c r="M25" s="131"/>
      <c r="N25" s="132"/>
      <c r="O25" s="133"/>
      <c r="P25" s="128"/>
      <c r="Q25" s="131"/>
      <c r="R25" s="128"/>
      <c r="S25" s="129"/>
      <c r="T25" s="132"/>
      <c r="U25" s="740"/>
      <c r="V25" s="128"/>
      <c r="W25" s="131"/>
      <c r="Y25" s="128"/>
      <c r="Z25" s="129"/>
      <c r="AA25" s="128"/>
      <c r="AB25" s="131"/>
      <c r="AC25" s="132"/>
      <c r="AD25" s="133"/>
      <c r="AE25" s="128"/>
      <c r="AF25" s="131"/>
      <c r="AG25" s="128"/>
      <c r="AH25" s="129"/>
      <c r="AI25" s="132"/>
      <c r="AJ25" s="740"/>
      <c r="AK25" s="128"/>
      <c r="AL25" s="131"/>
      <c r="AN25" s="128"/>
      <c r="AO25" s="129"/>
      <c r="AP25" s="128"/>
      <c r="AQ25" s="131"/>
      <c r="AR25" s="132"/>
      <c r="AS25" s="133"/>
      <c r="AT25" s="128"/>
      <c r="AU25" s="131"/>
      <c r="AV25" s="128"/>
      <c r="AW25" s="129"/>
      <c r="AX25" s="132"/>
      <c r="AY25" s="740"/>
      <c r="AZ25" s="128"/>
      <c r="BA25" s="131"/>
    </row>
    <row r="26" spans="1:53" s="484" customFormat="1" ht="15" customHeight="1">
      <c r="A26" s="594"/>
      <c r="C26" s="135" t="s">
        <v>278</v>
      </c>
      <c r="E26" s="92"/>
      <c r="F26" s="92"/>
      <c r="G26" s="92"/>
      <c r="H26" s="771"/>
      <c r="I26" s="92"/>
      <c r="J26" s="622"/>
      <c r="K26" s="412"/>
      <c r="L26" s="622"/>
      <c r="M26" s="412"/>
      <c r="N26" s="689"/>
      <c r="O26" s="414"/>
      <c r="P26" s="622"/>
      <c r="Q26" s="412"/>
      <c r="R26" s="622"/>
      <c r="S26" s="412"/>
      <c r="T26" s="689"/>
      <c r="U26" s="415"/>
      <c r="V26" s="622"/>
      <c r="W26" s="412"/>
      <c r="Y26" s="622"/>
      <c r="Z26" s="412"/>
      <c r="AA26" s="622"/>
      <c r="AB26" s="412"/>
      <c r="AC26" s="689"/>
      <c r="AD26" s="414"/>
      <c r="AE26" s="622"/>
      <c r="AF26" s="412"/>
      <c r="AG26" s="622"/>
      <c r="AH26" s="412"/>
      <c r="AI26" s="689"/>
      <c r="AJ26" s="415"/>
      <c r="AK26" s="622"/>
      <c r="AL26" s="412"/>
      <c r="AN26" s="622"/>
      <c r="AO26" s="412"/>
      <c r="AP26" s="622"/>
      <c r="AQ26" s="412"/>
      <c r="AR26" s="689"/>
      <c r="AS26" s="414"/>
      <c r="AT26" s="622"/>
      <c r="AU26" s="412"/>
      <c r="AV26" s="622"/>
      <c r="AW26" s="412"/>
      <c r="AX26" s="689"/>
      <c r="AY26" s="415"/>
      <c r="AZ26" s="622"/>
      <c r="BA26" s="412"/>
    </row>
    <row r="27" spans="1:53" s="738" customFormat="1" ht="15" customHeight="1">
      <c r="A27" s="735"/>
      <c r="B27" s="736"/>
      <c r="C27" s="164" t="s">
        <v>51</v>
      </c>
      <c r="D27" s="736"/>
      <c r="E27" s="737"/>
      <c r="F27" s="736"/>
      <c r="H27" s="739"/>
      <c r="J27" s="128"/>
      <c r="K27" s="129"/>
      <c r="L27" s="128"/>
      <c r="M27" s="131"/>
      <c r="N27" s="132"/>
      <c r="O27" s="133"/>
      <c r="P27" s="128"/>
      <c r="Q27" s="131"/>
      <c r="R27" s="128"/>
      <c r="S27" s="129"/>
      <c r="T27" s="132"/>
      <c r="U27" s="740"/>
      <c r="V27" s="128"/>
      <c r="W27" s="131"/>
      <c r="Y27" s="128"/>
      <c r="Z27" s="129"/>
      <c r="AA27" s="128"/>
      <c r="AB27" s="131"/>
      <c r="AC27" s="132"/>
      <c r="AD27" s="133"/>
      <c r="AE27" s="128"/>
      <c r="AF27" s="131"/>
      <c r="AG27" s="128"/>
      <c r="AH27" s="129"/>
      <c r="AI27" s="132"/>
      <c r="AJ27" s="740"/>
      <c r="AK27" s="128"/>
      <c r="AL27" s="131"/>
      <c r="AN27" s="128"/>
      <c r="AO27" s="129"/>
      <c r="AP27" s="128"/>
      <c r="AQ27" s="131"/>
      <c r="AR27" s="132"/>
      <c r="AS27" s="133"/>
      <c r="AT27" s="128"/>
      <c r="AU27" s="131"/>
      <c r="AV27" s="128"/>
      <c r="AW27" s="129"/>
      <c r="AX27" s="132"/>
      <c r="AY27" s="740"/>
      <c r="AZ27" s="128"/>
      <c r="BA27" s="131"/>
    </row>
    <row r="28" spans="1:53" s="484" customFormat="1" ht="15" customHeight="1">
      <c r="A28" s="594"/>
      <c r="B28" s="850"/>
      <c r="C28" s="321" t="s">
        <v>278</v>
      </c>
      <c r="D28" s="850"/>
      <c r="E28" s="320"/>
      <c r="F28" s="320"/>
      <c r="G28" s="92"/>
      <c r="H28" s="851"/>
      <c r="I28" s="92"/>
      <c r="J28" s="768"/>
      <c r="K28" s="477"/>
      <c r="L28" s="768"/>
      <c r="M28" s="477"/>
      <c r="N28" s="769"/>
      <c r="O28" s="479"/>
      <c r="P28" s="768"/>
      <c r="Q28" s="477"/>
      <c r="R28" s="768"/>
      <c r="S28" s="477"/>
      <c r="T28" s="769"/>
      <c r="U28" s="480"/>
      <c r="V28" s="768"/>
      <c r="W28" s="477"/>
      <c r="Y28" s="768"/>
      <c r="Z28" s="477"/>
      <c r="AA28" s="768"/>
      <c r="AB28" s="477"/>
      <c r="AC28" s="769"/>
      <c r="AD28" s="479"/>
      <c r="AE28" s="768"/>
      <c r="AF28" s="477"/>
      <c r="AG28" s="768"/>
      <c r="AH28" s="477"/>
      <c r="AI28" s="769"/>
      <c r="AJ28" s="480"/>
      <c r="AK28" s="768"/>
      <c r="AL28" s="477"/>
      <c r="AN28" s="768"/>
      <c r="AO28" s="477"/>
      <c r="AP28" s="768"/>
      <c r="AQ28" s="477"/>
      <c r="AR28" s="769"/>
      <c r="AS28" s="479"/>
      <c r="AT28" s="768"/>
      <c r="AU28" s="477"/>
      <c r="AV28" s="768"/>
      <c r="AW28" s="477"/>
      <c r="AX28" s="769"/>
      <c r="AY28" s="480"/>
      <c r="AZ28" s="768"/>
      <c r="BA28" s="477"/>
    </row>
    <row r="29" spans="1:53" s="404" customFormat="1" ht="8.25" customHeight="1">
      <c r="A29" s="399"/>
      <c r="B29" s="25"/>
      <c r="C29" s="92"/>
      <c r="D29" s="92"/>
      <c r="E29" s="488"/>
      <c r="H29" s="510"/>
      <c r="J29" s="852"/>
      <c r="K29" s="258"/>
      <c r="L29" s="852"/>
      <c r="M29" s="258"/>
      <c r="N29" s="852"/>
      <c r="O29" s="258"/>
      <c r="P29" s="852"/>
      <c r="Q29" s="258"/>
      <c r="R29" s="852"/>
      <c r="S29" s="258"/>
      <c r="T29" s="852"/>
      <c r="U29" s="258"/>
      <c r="V29" s="852"/>
      <c r="W29" s="258"/>
      <c r="Y29" s="852"/>
      <c r="Z29" s="258"/>
      <c r="AA29" s="852"/>
      <c r="AB29" s="258"/>
      <c r="AC29" s="852"/>
      <c r="AD29" s="258"/>
      <c r="AE29" s="852"/>
      <c r="AF29" s="258"/>
      <c r="AG29" s="852"/>
      <c r="AH29" s="258"/>
      <c r="AI29" s="852"/>
      <c r="AJ29" s="258"/>
      <c r="AK29" s="852"/>
      <c r="AL29" s="258"/>
      <c r="AN29" s="852"/>
      <c r="AO29" s="258"/>
      <c r="AP29" s="852"/>
      <c r="AQ29" s="258"/>
      <c r="AR29" s="852"/>
      <c r="AS29" s="258"/>
      <c r="AT29" s="852"/>
      <c r="AU29" s="258"/>
      <c r="AV29" s="852"/>
      <c r="AW29" s="258"/>
      <c r="AX29" s="852"/>
      <c r="AY29" s="258"/>
      <c r="AZ29" s="852"/>
      <c r="BA29" s="258"/>
    </row>
    <row r="30" spans="2:53" s="482" customFormat="1" ht="15" customHeight="1">
      <c r="B30" s="108" t="s">
        <v>344</v>
      </c>
      <c r="C30" s="109"/>
      <c r="D30" s="711"/>
      <c r="E30" s="711"/>
      <c r="F30" s="712"/>
      <c r="G30" s="486"/>
      <c r="H30" s="113" t="s">
        <v>130</v>
      </c>
      <c r="I30" s="486"/>
      <c r="J30" s="114"/>
      <c r="K30" s="115"/>
      <c r="L30" s="114"/>
      <c r="M30" s="115"/>
      <c r="N30" s="116"/>
      <c r="O30" s="117"/>
      <c r="P30" s="114"/>
      <c r="Q30" s="115"/>
      <c r="R30" s="114"/>
      <c r="S30" s="115"/>
      <c r="T30" s="116"/>
      <c r="U30" s="407"/>
      <c r="V30" s="114"/>
      <c r="W30" s="115"/>
      <c r="X30" s="484"/>
      <c r="Y30" s="114"/>
      <c r="Z30" s="115"/>
      <c r="AA30" s="114"/>
      <c r="AB30" s="115"/>
      <c r="AC30" s="116"/>
      <c r="AD30" s="117"/>
      <c r="AE30" s="114"/>
      <c r="AF30" s="115"/>
      <c r="AG30" s="114"/>
      <c r="AH30" s="115"/>
      <c r="AI30" s="116"/>
      <c r="AJ30" s="407"/>
      <c r="AK30" s="114"/>
      <c r="AL30" s="115"/>
      <c r="AM30" s="484"/>
      <c r="AN30" s="114"/>
      <c r="AO30" s="115"/>
      <c r="AP30" s="114"/>
      <c r="AQ30" s="115"/>
      <c r="AR30" s="116"/>
      <c r="AS30" s="117"/>
      <c r="AT30" s="114"/>
      <c r="AU30" s="115"/>
      <c r="AV30" s="114"/>
      <c r="AW30" s="115"/>
      <c r="AX30" s="116"/>
      <c r="AY30" s="407"/>
      <c r="AZ30" s="114"/>
      <c r="BA30" s="115"/>
    </row>
    <row r="31" spans="2:53" s="690" customFormat="1" ht="15" customHeight="1">
      <c r="B31" s="848" t="s">
        <v>278</v>
      </c>
      <c r="D31" s="849"/>
      <c r="E31" s="849"/>
      <c r="F31" s="486"/>
      <c r="G31" s="486"/>
      <c r="H31" s="772"/>
      <c r="I31" s="486"/>
      <c r="J31" s="622"/>
      <c r="K31" s="412"/>
      <c r="L31" s="622"/>
      <c r="M31" s="412"/>
      <c r="N31" s="689"/>
      <c r="O31" s="414"/>
      <c r="P31" s="622"/>
      <c r="Q31" s="412"/>
      <c r="R31" s="622"/>
      <c r="S31" s="412"/>
      <c r="T31" s="689"/>
      <c r="U31" s="415"/>
      <c r="V31" s="622"/>
      <c r="W31" s="412"/>
      <c r="X31" s="702"/>
      <c r="Y31" s="622"/>
      <c r="Z31" s="412"/>
      <c r="AA31" s="622"/>
      <c r="AB31" s="412"/>
      <c r="AC31" s="689"/>
      <c r="AD31" s="414"/>
      <c r="AE31" s="622"/>
      <c r="AF31" s="412"/>
      <c r="AG31" s="622"/>
      <c r="AH31" s="412"/>
      <c r="AI31" s="689"/>
      <c r="AJ31" s="415"/>
      <c r="AK31" s="622"/>
      <c r="AL31" s="412"/>
      <c r="AM31" s="702"/>
      <c r="AN31" s="622"/>
      <c r="AO31" s="412"/>
      <c r="AP31" s="622"/>
      <c r="AQ31" s="412"/>
      <c r="AR31" s="689"/>
      <c r="AS31" s="414"/>
      <c r="AT31" s="622"/>
      <c r="AU31" s="412"/>
      <c r="AV31" s="622"/>
      <c r="AW31" s="412"/>
      <c r="AX31" s="689"/>
      <c r="AY31" s="415"/>
      <c r="AZ31" s="622"/>
      <c r="BA31" s="412"/>
    </row>
    <row r="32" spans="1:53" s="738" customFormat="1" ht="15" customHeight="1">
      <c r="A32" s="735"/>
      <c r="B32" s="736"/>
      <c r="C32" s="164" t="s">
        <v>5</v>
      </c>
      <c r="D32" s="736"/>
      <c r="E32" s="737"/>
      <c r="F32" s="736"/>
      <c r="H32" s="739"/>
      <c r="J32" s="128"/>
      <c r="K32" s="129"/>
      <c r="L32" s="128"/>
      <c r="M32" s="131"/>
      <c r="N32" s="132"/>
      <c r="O32" s="133"/>
      <c r="P32" s="128"/>
      <c r="Q32" s="131"/>
      <c r="R32" s="128"/>
      <c r="S32" s="129"/>
      <c r="T32" s="132"/>
      <c r="U32" s="740"/>
      <c r="V32" s="128"/>
      <c r="W32" s="131"/>
      <c r="Y32" s="128"/>
      <c r="Z32" s="129"/>
      <c r="AA32" s="128"/>
      <c r="AB32" s="131"/>
      <c r="AC32" s="132"/>
      <c r="AD32" s="133"/>
      <c r="AE32" s="128"/>
      <c r="AF32" s="131"/>
      <c r="AG32" s="128"/>
      <c r="AH32" s="129"/>
      <c r="AI32" s="132"/>
      <c r="AJ32" s="740"/>
      <c r="AK32" s="128"/>
      <c r="AL32" s="131"/>
      <c r="AN32" s="128"/>
      <c r="AO32" s="129"/>
      <c r="AP32" s="128"/>
      <c r="AQ32" s="131"/>
      <c r="AR32" s="132"/>
      <c r="AS32" s="133"/>
      <c r="AT32" s="128"/>
      <c r="AU32" s="131"/>
      <c r="AV32" s="128"/>
      <c r="AW32" s="129"/>
      <c r="AX32" s="132"/>
      <c r="AY32" s="740"/>
      <c r="AZ32" s="128"/>
      <c r="BA32" s="131"/>
    </row>
    <row r="33" spans="1:53" s="484" customFormat="1" ht="15" customHeight="1">
      <c r="A33" s="594"/>
      <c r="C33" s="135" t="s">
        <v>278</v>
      </c>
      <c r="E33" s="92"/>
      <c r="F33" s="92"/>
      <c r="G33" s="92"/>
      <c r="H33" s="771"/>
      <c r="I33" s="92"/>
      <c r="J33" s="622"/>
      <c r="K33" s="412"/>
      <c r="L33" s="622"/>
      <c r="M33" s="412"/>
      <c r="N33" s="689"/>
      <c r="O33" s="414"/>
      <c r="P33" s="622"/>
      <c r="Q33" s="412"/>
      <c r="R33" s="622"/>
      <c r="S33" s="412"/>
      <c r="T33" s="689"/>
      <c r="U33" s="415"/>
      <c r="V33" s="622"/>
      <c r="W33" s="412"/>
      <c r="Y33" s="622"/>
      <c r="Z33" s="412"/>
      <c r="AA33" s="622"/>
      <c r="AB33" s="412"/>
      <c r="AC33" s="689"/>
      <c r="AD33" s="414"/>
      <c r="AE33" s="622"/>
      <c r="AF33" s="412"/>
      <c r="AG33" s="622"/>
      <c r="AH33" s="412"/>
      <c r="AI33" s="689"/>
      <c r="AJ33" s="415"/>
      <c r="AK33" s="622"/>
      <c r="AL33" s="412"/>
      <c r="AN33" s="622"/>
      <c r="AO33" s="412"/>
      <c r="AP33" s="622"/>
      <c r="AQ33" s="412"/>
      <c r="AR33" s="689"/>
      <c r="AS33" s="414"/>
      <c r="AT33" s="622"/>
      <c r="AU33" s="412"/>
      <c r="AV33" s="622"/>
      <c r="AW33" s="412"/>
      <c r="AX33" s="689"/>
      <c r="AY33" s="415"/>
      <c r="AZ33" s="622"/>
      <c r="BA33" s="412"/>
    </row>
    <row r="34" spans="1:53" s="738" customFormat="1" ht="15" customHeight="1">
      <c r="A34" s="735"/>
      <c r="B34" s="736"/>
      <c r="C34" s="164" t="s">
        <v>51</v>
      </c>
      <c r="D34" s="736"/>
      <c r="E34" s="737"/>
      <c r="F34" s="736"/>
      <c r="H34" s="739"/>
      <c r="J34" s="128"/>
      <c r="K34" s="129"/>
      <c r="L34" s="128"/>
      <c r="M34" s="131"/>
      <c r="N34" s="132"/>
      <c r="O34" s="133"/>
      <c r="P34" s="128"/>
      <c r="Q34" s="131"/>
      <c r="R34" s="128"/>
      <c r="S34" s="129"/>
      <c r="T34" s="132"/>
      <c r="U34" s="740"/>
      <c r="V34" s="128"/>
      <c r="W34" s="131"/>
      <c r="Y34" s="128"/>
      <c r="Z34" s="129"/>
      <c r="AA34" s="128"/>
      <c r="AB34" s="131"/>
      <c r="AC34" s="132"/>
      <c r="AD34" s="133"/>
      <c r="AE34" s="128"/>
      <c r="AF34" s="131"/>
      <c r="AG34" s="128"/>
      <c r="AH34" s="129"/>
      <c r="AI34" s="132"/>
      <c r="AJ34" s="740"/>
      <c r="AK34" s="128"/>
      <c r="AL34" s="131"/>
      <c r="AN34" s="128"/>
      <c r="AO34" s="129"/>
      <c r="AP34" s="128"/>
      <c r="AQ34" s="131"/>
      <c r="AR34" s="132"/>
      <c r="AS34" s="133"/>
      <c r="AT34" s="128"/>
      <c r="AU34" s="131"/>
      <c r="AV34" s="128"/>
      <c r="AW34" s="129"/>
      <c r="AX34" s="132"/>
      <c r="AY34" s="740"/>
      <c r="AZ34" s="128"/>
      <c r="BA34" s="131"/>
    </row>
    <row r="35" spans="1:53" s="484" customFormat="1" ht="15" customHeight="1">
      <c r="A35" s="594"/>
      <c r="B35" s="850"/>
      <c r="C35" s="321" t="s">
        <v>278</v>
      </c>
      <c r="D35" s="850"/>
      <c r="E35" s="320"/>
      <c r="F35" s="320"/>
      <c r="G35" s="92"/>
      <c r="H35" s="851"/>
      <c r="I35" s="92"/>
      <c r="J35" s="768"/>
      <c r="K35" s="477"/>
      <c r="L35" s="768"/>
      <c r="M35" s="477"/>
      <c r="N35" s="769"/>
      <c r="O35" s="479"/>
      <c r="P35" s="768"/>
      <c r="Q35" s="477"/>
      <c r="R35" s="768"/>
      <c r="S35" s="477"/>
      <c r="T35" s="769"/>
      <c r="U35" s="480"/>
      <c r="V35" s="768"/>
      <c r="W35" s="477"/>
      <c r="Y35" s="768"/>
      <c r="Z35" s="477"/>
      <c r="AA35" s="768"/>
      <c r="AB35" s="477"/>
      <c r="AC35" s="769"/>
      <c r="AD35" s="479"/>
      <c r="AE35" s="768"/>
      <c r="AF35" s="477"/>
      <c r="AG35" s="768"/>
      <c r="AH35" s="477"/>
      <c r="AI35" s="769"/>
      <c r="AJ35" s="480"/>
      <c r="AK35" s="768"/>
      <c r="AL35" s="477"/>
      <c r="AN35" s="768"/>
      <c r="AO35" s="477"/>
      <c r="AP35" s="768"/>
      <c r="AQ35" s="477"/>
      <c r="AR35" s="769"/>
      <c r="AS35" s="479"/>
      <c r="AT35" s="768"/>
      <c r="AU35" s="477"/>
      <c r="AV35" s="768"/>
      <c r="AW35" s="477"/>
      <c r="AX35" s="769"/>
      <c r="AY35" s="480"/>
      <c r="AZ35" s="768"/>
      <c r="BA35" s="477"/>
    </row>
    <row r="36" spans="1:53" s="3" customFormat="1" ht="8.25" customHeight="1">
      <c r="A36" s="405"/>
      <c r="B36" s="91"/>
      <c r="C36" s="92"/>
      <c r="D36" s="92"/>
      <c r="E36" s="135"/>
      <c r="G36" s="15"/>
      <c r="H36" s="93"/>
      <c r="I36" s="15"/>
      <c r="J36" s="104"/>
      <c r="K36" s="105"/>
      <c r="L36" s="104"/>
      <c r="M36" s="105"/>
      <c r="N36" s="104"/>
      <c r="O36" s="105"/>
      <c r="P36" s="104"/>
      <c r="Q36" s="105"/>
      <c r="R36" s="104"/>
      <c r="S36" s="105"/>
      <c r="T36" s="104"/>
      <c r="U36" s="105"/>
      <c r="V36" s="104"/>
      <c r="W36" s="105"/>
      <c r="Y36" s="104"/>
      <c r="Z36" s="105"/>
      <c r="AA36" s="104"/>
      <c r="AB36" s="105"/>
      <c r="AC36" s="104"/>
      <c r="AD36" s="105"/>
      <c r="AE36" s="104"/>
      <c r="AF36" s="105"/>
      <c r="AG36" s="104"/>
      <c r="AH36" s="105"/>
      <c r="AI36" s="104"/>
      <c r="AJ36" s="105"/>
      <c r="AK36" s="104"/>
      <c r="AL36" s="105"/>
      <c r="AN36" s="104"/>
      <c r="AO36" s="105"/>
      <c r="AP36" s="104"/>
      <c r="AQ36" s="105"/>
      <c r="AR36" s="104"/>
      <c r="AS36" s="105"/>
      <c r="AT36" s="104"/>
      <c r="AU36" s="105"/>
      <c r="AV36" s="104"/>
      <c r="AW36" s="105"/>
      <c r="AX36" s="104"/>
      <c r="AY36" s="105"/>
      <c r="AZ36" s="104"/>
      <c r="BA36" s="105"/>
    </row>
    <row r="37" spans="1:53" s="3" customFormat="1" ht="8.25" customHeight="1">
      <c r="A37" s="405"/>
      <c r="B37" s="91"/>
      <c r="C37" s="92"/>
      <c r="D37" s="92"/>
      <c r="E37" s="135"/>
      <c r="G37" s="15"/>
      <c r="H37" s="93"/>
      <c r="I37" s="15"/>
      <c r="J37" s="104"/>
      <c r="K37" s="105"/>
      <c r="L37" s="104"/>
      <c r="M37" s="105"/>
      <c r="N37" s="104"/>
      <c r="O37" s="105"/>
      <c r="P37" s="104"/>
      <c r="Q37" s="105"/>
      <c r="R37" s="104"/>
      <c r="S37" s="105"/>
      <c r="T37" s="104"/>
      <c r="U37" s="105"/>
      <c r="V37" s="104"/>
      <c r="W37" s="105"/>
      <c r="Y37" s="104"/>
      <c r="Z37" s="105"/>
      <c r="AA37" s="104"/>
      <c r="AB37" s="105"/>
      <c r="AC37" s="104"/>
      <c r="AD37" s="105"/>
      <c r="AE37" s="104"/>
      <c r="AF37" s="105"/>
      <c r="AG37" s="104"/>
      <c r="AH37" s="105"/>
      <c r="AI37" s="104"/>
      <c r="AJ37" s="105"/>
      <c r="AK37" s="104"/>
      <c r="AL37" s="105"/>
      <c r="AN37" s="104"/>
      <c r="AO37" s="105"/>
      <c r="AP37" s="104"/>
      <c r="AQ37" s="105"/>
      <c r="AR37" s="104"/>
      <c r="AS37" s="105"/>
      <c r="AT37" s="104"/>
      <c r="AU37" s="105"/>
      <c r="AV37" s="104"/>
      <c r="AW37" s="105"/>
      <c r="AX37" s="104"/>
      <c r="AY37" s="105"/>
      <c r="AZ37" s="104"/>
      <c r="BA37" s="105"/>
    </row>
    <row r="38" spans="1:53" s="3" customFormat="1" ht="29.25" customHeight="1">
      <c r="A38" s="405"/>
      <c r="B38" s="889" t="s">
        <v>517</v>
      </c>
      <c r="C38" s="890"/>
      <c r="D38" s="890"/>
      <c r="E38" s="890"/>
      <c r="F38" s="890"/>
      <c r="G38" s="890"/>
      <c r="H38" s="891"/>
      <c r="I38" s="890"/>
      <c r="J38" s="828"/>
      <c r="L38" s="104"/>
      <c r="M38" s="105"/>
      <c r="N38" s="104"/>
      <c r="O38" s="105"/>
      <c r="P38" s="104"/>
      <c r="Q38" s="105"/>
      <c r="R38" s="104"/>
      <c r="S38" s="105"/>
      <c r="T38" s="104"/>
      <c r="U38" s="105"/>
      <c r="V38" s="104"/>
      <c r="W38" s="105"/>
      <c r="X38" s="104"/>
      <c r="Y38" s="828"/>
      <c r="AA38" s="104"/>
      <c r="AB38" s="105"/>
      <c r="AC38" s="104"/>
      <c r="AD38" s="105"/>
      <c r="AE38" s="104"/>
      <c r="AF38" s="105"/>
      <c r="AG38" s="104"/>
      <c r="AH38" s="105"/>
      <c r="AI38" s="104"/>
      <c r="AJ38" s="105"/>
      <c r="AK38" s="104"/>
      <c r="AL38" s="105"/>
      <c r="AM38" s="104"/>
      <c r="AN38" s="828"/>
      <c r="AP38" s="104"/>
      <c r="AQ38" s="105"/>
      <c r="AR38" s="104"/>
      <c r="AS38" s="105"/>
      <c r="AT38" s="104"/>
      <c r="AU38" s="105"/>
      <c r="AV38" s="104"/>
      <c r="AW38" s="105"/>
      <c r="AX38" s="104"/>
      <c r="AY38" s="105"/>
      <c r="AZ38" s="104"/>
      <c r="BA38" s="105"/>
    </row>
    <row r="39" spans="2:53" s="482" customFormat="1" ht="15" customHeight="1">
      <c r="B39" s="108" t="s">
        <v>267</v>
      </c>
      <c r="C39" s="108"/>
      <c r="D39" s="406"/>
      <c r="E39" s="711"/>
      <c r="F39" s="712"/>
      <c r="G39" s="486"/>
      <c r="H39" s="457"/>
      <c r="I39" s="486"/>
      <c r="J39" s="829"/>
      <c r="K39" s="110"/>
      <c r="L39" s="829"/>
      <c r="M39" s="110"/>
      <c r="N39" s="830"/>
      <c r="O39" s="831"/>
      <c r="P39" s="829"/>
      <c r="Q39" s="110"/>
      <c r="R39" s="829"/>
      <c r="S39" s="110"/>
      <c r="T39" s="830"/>
      <c r="U39" s="110"/>
      <c r="V39" s="832"/>
      <c r="W39" s="110"/>
      <c r="X39" s="484"/>
      <c r="Y39" s="829"/>
      <c r="Z39" s="110"/>
      <c r="AA39" s="829"/>
      <c r="AB39" s="110"/>
      <c r="AC39" s="830"/>
      <c r="AD39" s="831"/>
      <c r="AE39" s="829"/>
      <c r="AF39" s="110"/>
      <c r="AG39" s="829"/>
      <c r="AH39" s="110"/>
      <c r="AI39" s="830"/>
      <c r="AJ39" s="110"/>
      <c r="AK39" s="832"/>
      <c r="AL39" s="110"/>
      <c r="AM39" s="484"/>
      <c r="AN39" s="829"/>
      <c r="AO39" s="110"/>
      <c r="AP39" s="829"/>
      <c r="AQ39" s="110"/>
      <c r="AR39" s="830"/>
      <c r="AS39" s="831"/>
      <c r="AT39" s="829"/>
      <c r="AU39" s="110"/>
      <c r="AV39" s="829"/>
      <c r="AW39" s="110"/>
      <c r="AX39" s="830"/>
      <c r="AY39" s="110"/>
      <c r="AZ39" s="832"/>
      <c r="BA39" s="110"/>
    </row>
    <row r="40" spans="2:53" s="482" customFormat="1" ht="15" customHeight="1">
      <c r="B40" s="135" t="s">
        <v>376</v>
      </c>
      <c r="C40" s="483"/>
      <c r="D40" s="485"/>
      <c r="E40" s="724"/>
      <c r="F40" s="486"/>
      <c r="G40" s="486"/>
      <c r="H40" s="772"/>
      <c r="I40" s="486"/>
      <c r="J40" s="411"/>
      <c r="K40" s="412"/>
      <c r="L40" s="411"/>
      <c r="M40" s="412"/>
      <c r="N40" s="413"/>
      <c r="O40" s="414"/>
      <c r="P40" s="411"/>
      <c r="Q40" s="412"/>
      <c r="R40" s="411"/>
      <c r="S40" s="412"/>
      <c r="T40" s="413"/>
      <c r="U40" s="415"/>
      <c r="V40" s="411"/>
      <c r="W40" s="412"/>
      <c r="X40" s="484"/>
      <c r="Y40" s="411"/>
      <c r="Z40" s="412"/>
      <c r="AA40" s="411"/>
      <c r="AB40" s="412"/>
      <c r="AC40" s="413"/>
      <c r="AD40" s="414"/>
      <c r="AE40" s="411"/>
      <c r="AF40" s="412"/>
      <c r="AG40" s="411"/>
      <c r="AH40" s="412"/>
      <c r="AI40" s="413"/>
      <c r="AJ40" s="415"/>
      <c r="AK40" s="411"/>
      <c r="AL40" s="412"/>
      <c r="AM40" s="484"/>
      <c r="AN40" s="411"/>
      <c r="AO40" s="412"/>
      <c r="AP40" s="411"/>
      <c r="AQ40" s="412"/>
      <c r="AR40" s="413"/>
      <c r="AS40" s="414"/>
      <c r="AT40" s="411"/>
      <c r="AU40" s="412"/>
      <c r="AV40" s="411"/>
      <c r="AW40" s="412"/>
      <c r="AX40" s="413"/>
      <c r="AY40" s="415"/>
      <c r="AZ40" s="411"/>
      <c r="BA40" s="412"/>
    </row>
    <row r="41" spans="1:53" s="401" customFormat="1" ht="15" customHeight="1">
      <c r="A41" s="774"/>
      <c r="B41" s="164"/>
      <c r="C41" s="164" t="s">
        <v>443</v>
      </c>
      <c r="D41" s="164"/>
      <c r="E41" s="531"/>
      <c r="F41" s="813"/>
      <c r="G41" s="812"/>
      <c r="H41" s="739"/>
      <c r="I41" s="812"/>
      <c r="J41" s="833"/>
      <c r="K41" s="535"/>
      <c r="L41" s="166"/>
      <c r="M41" s="535"/>
      <c r="N41" s="834"/>
      <c r="O41" s="835"/>
      <c r="P41" s="833"/>
      <c r="Q41" s="535"/>
      <c r="R41" s="833"/>
      <c r="S41" s="534"/>
      <c r="T41" s="836"/>
      <c r="U41" s="534"/>
      <c r="V41" s="837"/>
      <c r="W41" s="535"/>
      <c r="X41" s="529"/>
      <c r="Y41" s="833"/>
      <c r="Z41" s="535"/>
      <c r="AA41" s="166"/>
      <c r="AB41" s="535"/>
      <c r="AC41" s="834"/>
      <c r="AD41" s="835"/>
      <c r="AE41" s="833"/>
      <c r="AF41" s="535"/>
      <c r="AG41" s="833"/>
      <c r="AH41" s="534"/>
      <c r="AI41" s="836"/>
      <c r="AJ41" s="534"/>
      <c r="AK41" s="837"/>
      <c r="AL41" s="535"/>
      <c r="AM41" s="529"/>
      <c r="AN41" s="833"/>
      <c r="AO41" s="535"/>
      <c r="AP41" s="166"/>
      <c r="AQ41" s="535"/>
      <c r="AR41" s="834"/>
      <c r="AS41" s="835"/>
      <c r="AT41" s="833"/>
      <c r="AU41" s="535"/>
      <c r="AV41" s="833"/>
      <c r="AW41" s="534"/>
      <c r="AX41" s="836"/>
      <c r="AY41" s="534"/>
      <c r="AZ41" s="837"/>
      <c r="BA41" s="535"/>
    </row>
    <row r="42" spans="1:53" s="401" customFormat="1" ht="15" customHeight="1">
      <c r="A42" s="517"/>
      <c r="B42" s="92"/>
      <c r="C42" s="92" t="s">
        <v>445</v>
      </c>
      <c r="D42" s="92"/>
      <c r="E42" s="488"/>
      <c r="F42" s="812"/>
      <c r="G42" s="812"/>
      <c r="H42" s="402"/>
      <c r="I42" s="812"/>
      <c r="J42" s="875"/>
      <c r="K42" s="485"/>
      <c r="L42" s="155"/>
      <c r="M42" s="485"/>
      <c r="N42" s="876"/>
      <c r="O42" s="877"/>
      <c r="P42" s="875"/>
      <c r="Q42" s="485"/>
      <c r="R42" s="875"/>
      <c r="S42" s="530"/>
      <c r="T42" s="878"/>
      <c r="U42" s="530"/>
      <c r="V42" s="879"/>
      <c r="W42" s="485"/>
      <c r="X42" s="529"/>
      <c r="Y42" s="875"/>
      <c r="Z42" s="485"/>
      <c r="AA42" s="155"/>
      <c r="AB42" s="485"/>
      <c r="AC42" s="876"/>
      <c r="AD42" s="877"/>
      <c r="AE42" s="875"/>
      <c r="AF42" s="485"/>
      <c r="AG42" s="875"/>
      <c r="AH42" s="530"/>
      <c r="AI42" s="878"/>
      <c r="AJ42" s="530"/>
      <c r="AK42" s="879"/>
      <c r="AL42" s="485"/>
      <c r="AM42" s="529"/>
      <c r="AN42" s="875"/>
      <c r="AO42" s="485"/>
      <c r="AP42" s="155"/>
      <c r="AQ42" s="485"/>
      <c r="AR42" s="876"/>
      <c r="AS42" s="877"/>
      <c r="AT42" s="875"/>
      <c r="AU42" s="485"/>
      <c r="AV42" s="875"/>
      <c r="AW42" s="530"/>
      <c r="AX42" s="878"/>
      <c r="AY42" s="530"/>
      <c r="AZ42" s="879"/>
      <c r="BA42" s="485"/>
    </row>
    <row r="43" spans="1:53" s="401" customFormat="1" ht="15" customHeight="1">
      <c r="A43" s="774"/>
      <c r="B43" s="242"/>
      <c r="C43" s="242" t="s">
        <v>383</v>
      </c>
      <c r="D43" s="242"/>
      <c r="E43" s="553"/>
      <c r="F43" s="880"/>
      <c r="G43" s="812"/>
      <c r="H43" s="766"/>
      <c r="I43" s="812"/>
      <c r="J43" s="881"/>
      <c r="K43" s="882"/>
      <c r="L43" s="883"/>
      <c r="M43" s="882"/>
      <c r="N43" s="884"/>
      <c r="O43" s="885"/>
      <c r="P43" s="881"/>
      <c r="Q43" s="882"/>
      <c r="R43" s="881"/>
      <c r="S43" s="886"/>
      <c r="T43" s="887"/>
      <c r="U43" s="886"/>
      <c r="V43" s="888"/>
      <c r="W43" s="882"/>
      <c r="X43" s="529"/>
      <c r="Y43" s="881"/>
      <c r="Z43" s="882"/>
      <c r="AA43" s="883"/>
      <c r="AB43" s="882"/>
      <c r="AC43" s="884"/>
      <c r="AD43" s="885"/>
      <c r="AE43" s="881"/>
      <c r="AF43" s="882"/>
      <c r="AG43" s="881"/>
      <c r="AH43" s="886"/>
      <c r="AI43" s="887"/>
      <c r="AJ43" s="886"/>
      <c r="AK43" s="888"/>
      <c r="AL43" s="882"/>
      <c r="AM43" s="529"/>
      <c r="AN43" s="881"/>
      <c r="AO43" s="882"/>
      <c r="AP43" s="883"/>
      <c r="AQ43" s="882"/>
      <c r="AR43" s="884"/>
      <c r="AS43" s="885"/>
      <c r="AT43" s="881"/>
      <c r="AU43" s="882"/>
      <c r="AV43" s="881"/>
      <c r="AW43" s="886"/>
      <c r="AX43" s="887"/>
      <c r="AY43" s="886"/>
      <c r="AZ43" s="888"/>
      <c r="BA43" s="882"/>
    </row>
    <row r="44" spans="1:53" s="15" customFormat="1" ht="8.25" customHeight="1">
      <c r="A44" s="83"/>
      <c r="B44" s="91"/>
      <c r="C44" s="92"/>
      <c r="D44" s="92"/>
      <c r="E44" s="135"/>
      <c r="H44" s="105"/>
      <c r="J44" s="810"/>
      <c r="K44" s="811"/>
      <c r="L44" s="810"/>
      <c r="M44" s="811"/>
      <c r="N44" s="810"/>
      <c r="O44" s="811"/>
      <c r="P44" s="810"/>
      <c r="Q44" s="811"/>
      <c r="R44" s="810"/>
      <c r="S44" s="811"/>
      <c r="T44" s="810"/>
      <c r="U44" s="811"/>
      <c r="V44" s="810"/>
      <c r="W44" s="811"/>
      <c r="Y44" s="810"/>
      <c r="Z44" s="811"/>
      <c r="AA44" s="810"/>
      <c r="AB44" s="811"/>
      <c r="AC44" s="810"/>
      <c r="AD44" s="811"/>
      <c r="AE44" s="810"/>
      <c r="AF44" s="811"/>
      <c r="AG44" s="810"/>
      <c r="AH44" s="811"/>
      <c r="AI44" s="810"/>
      <c r="AJ44" s="811"/>
      <c r="AK44" s="810"/>
      <c r="AL44" s="811"/>
      <c r="AN44" s="810"/>
      <c r="AO44" s="811"/>
      <c r="AP44" s="810"/>
      <c r="AQ44" s="811"/>
      <c r="AR44" s="810"/>
      <c r="AS44" s="811"/>
      <c r="AT44" s="810"/>
      <c r="AU44" s="811"/>
      <c r="AV44" s="810"/>
      <c r="AW44" s="811"/>
      <c r="AX44" s="810"/>
      <c r="AY44" s="811"/>
      <c r="AZ44" s="810"/>
      <c r="BA44" s="811"/>
    </row>
    <row r="45" spans="2:53" s="482" customFormat="1" ht="15" customHeight="1">
      <c r="B45" s="108" t="s">
        <v>277</v>
      </c>
      <c r="C45" s="109"/>
      <c r="D45" s="711"/>
      <c r="E45" s="711"/>
      <c r="F45" s="712"/>
      <c r="G45" s="486"/>
      <c r="H45" s="113" t="s">
        <v>126</v>
      </c>
      <c r="I45" s="486"/>
      <c r="J45" s="829"/>
      <c r="K45" s="110"/>
      <c r="L45" s="829"/>
      <c r="M45" s="110"/>
      <c r="N45" s="830"/>
      <c r="O45" s="831"/>
      <c r="P45" s="829"/>
      <c r="Q45" s="110"/>
      <c r="R45" s="829"/>
      <c r="S45" s="110"/>
      <c r="T45" s="830"/>
      <c r="U45" s="110"/>
      <c r="V45" s="832"/>
      <c r="W45" s="110"/>
      <c r="X45" s="484"/>
      <c r="Y45" s="829"/>
      <c r="Z45" s="110"/>
      <c r="AA45" s="829"/>
      <c r="AB45" s="110"/>
      <c r="AC45" s="830"/>
      <c r="AD45" s="831"/>
      <c r="AE45" s="829"/>
      <c r="AF45" s="110"/>
      <c r="AG45" s="829"/>
      <c r="AH45" s="110"/>
      <c r="AI45" s="830"/>
      <c r="AJ45" s="110"/>
      <c r="AK45" s="832"/>
      <c r="AL45" s="110"/>
      <c r="AM45" s="484"/>
      <c r="AN45" s="829"/>
      <c r="AO45" s="110"/>
      <c r="AP45" s="829"/>
      <c r="AQ45" s="110"/>
      <c r="AR45" s="830"/>
      <c r="AS45" s="831"/>
      <c r="AT45" s="829"/>
      <c r="AU45" s="110"/>
      <c r="AV45" s="829"/>
      <c r="AW45" s="110"/>
      <c r="AX45" s="830"/>
      <c r="AY45" s="110"/>
      <c r="AZ45" s="832"/>
      <c r="BA45" s="110"/>
    </row>
    <row r="46" spans="1:53" s="738" customFormat="1" ht="15" customHeight="1">
      <c r="A46" s="735"/>
      <c r="B46" s="736"/>
      <c r="C46" s="164" t="s">
        <v>5</v>
      </c>
      <c r="D46" s="736"/>
      <c r="E46" s="737"/>
      <c r="F46" s="736"/>
      <c r="H46" s="739"/>
      <c r="J46" s="833"/>
      <c r="K46" s="535"/>
      <c r="L46" s="166"/>
      <c r="M46" s="535"/>
      <c r="N46" s="834"/>
      <c r="O46" s="835"/>
      <c r="P46" s="833"/>
      <c r="Q46" s="535"/>
      <c r="R46" s="833"/>
      <c r="S46" s="534"/>
      <c r="T46" s="836"/>
      <c r="U46" s="534"/>
      <c r="V46" s="837"/>
      <c r="W46" s="535"/>
      <c r="Y46" s="833"/>
      <c r="Z46" s="535"/>
      <c r="AA46" s="166"/>
      <c r="AB46" s="535"/>
      <c r="AC46" s="834"/>
      <c r="AD46" s="835"/>
      <c r="AE46" s="833"/>
      <c r="AF46" s="535"/>
      <c r="AG46" s="833"/>
      <c r="AH46" s="534"/>
      <c r="AI46" s="836"/>
      <c r="AJ46" s="534"/>
      <c r="AK46" s="837"/>
      <c r="AL46" s="535"/>
      <c r="AN46" s="833"/>
      <c r="AO46" s="535"/>
      <c r="AP46" s="166"/>
      <c r="AQ46" s="535"/>
      <c r="AR46" s="834"/>
      <c r="AS46" s="835"/>
      <c r="AT46" s="833"/>
      <c r="AU46" s="535"/>
      <c r="AV46" s="833"/>
      <c r="AW46" s="534"/>
      <c r="AX46" s="836"/>
      <c r="AY46" s="534"/>
      <c r="AZ46" s="837"/>
      <c r="BA46" s="535"/>
    </row>
    <row r="47" spans="1:53" s="738" customFormat="1" ht="15" customHeight="1">
      <c r="A47" s="735"/>
      <c r="B47" s="892"/>
      <c r="C47" s="320" t="s">
        <v>51</v>
      </c>
      <c r="D47" s="892"/>
      <c r="E47" s="474"/>
      <c r="F47" s="892"/>
      <c r="H47" s="893"/>
      <c r="J47" s="894"/>
      <c r="K47" s="522"/>
      <c r="L47" s="895"/>
      <c r="M47" s="522"/>
      <c r="N47" s="896"/>
      <c r="O47" s="897"/>
      <c r="P47" s="894"/>
      <c r="Q47" s="522"/>
      <c r="R47" s="894"/>
      <c r="S47" s="521"/>
      <c r="T47" s="898"/>
      <c r="U47" s="521"/>
      <c r="V47" s="899"/>
      <c r="W47" s="522"/>
      <c r="Y47" s="894"/>
      <c r="Z47" s="522"/>
      <c r="AA47" s="895"/>
      <c r="AB47" s="522"/>
      <c r="AC47" s="896"/>
      <c r="AD47" s="897"/>
      <c r="AE47" s="894"/>
      <c r="AF47" s="522"/>
      <c r="AG47" s="894"/>
      <c r="AH47" s="521"/>
      <c r="AI47" s="898"/>
      <c r="AJ47" s="521"/>
      <c r="AK47" s="899"/>
      <c r="AL47" s="522"/>
      <c r="AN47" s="894"/>
      <c r="AO47" s="522"/>
      <c r="AP47" s="895"/>
      <c r="AQ47" s="522"/>
      <c r="AR47" s="896"/>
      <c r="AS47" s="897"/>
      <c r="AT47" s="894"/>
      <c r="AU47" s="522"/>
      <c r="AV47" s="894"/>
      <c r="AW47" s="521"/>
      <c r="AX47" s="898"/>
      <c r="AY47" s="521"/>
      <c r="AZ47" s="899"/>
      <c r="BA47" s="522"/>
    </row>
    <row r="48" spans="1:53" s="404" customFormat="1" ht="8.25" customHeight="1">
      <c r="A48" s="399"/>
      <c r="B48" s="25"/>
      <c r="C48" s="92"/>
      <c r="D48" s="92"/>
      <c r="E48" s="488"/>
      <c r="H48" s="510"/>
      <c r="J48" s="900"/>
      <c r="K48" s="901"/>
      <c r="L48" s="900"/>
      <c r="M48" s="901"/>
      <c r="N48" s="900"/>
      <c r="O48" s="901"/>
      <c r="P48" s="900"/>
      <c r="Q48" s="901"/>
      <c r="R48" s="900"/>
      <c r="S48" s="901"/>
      <c r="T48" s="900"/>
      <c r="U48" s="901"/>
      <c r="V48" s="900"/>
      <c r="W48" s="901"/>
      <c r="Y48" s="900"/>
      <c r="Z48" s="901"/>
      <c r="AA48" s="900"/>
      <c r="AB48" s="901"/>
      <c r="AC48" s="900"/>
      <c r="AD48" s="901"/>
      <c r="AE48" s="900"/>
      <c r="AF48" s="901"/>
      <c r="AG48" s="900"/>
      <c r="AH48" s="901"/>
      <c r="AI48" s="900"/>
      <c r="AJ48" s="901"/>
      <c r="AK48" s="900"/>
      <c r="AL48" s="901"/>
      <c r="AN48" s="900"/>
      <c r="AO48" s="901"/>
      <c r="AP48" s="900"/>
      <c r="AQ48" s="901"/>
      <c r="AR48" s="900"/>
      <c r="AS48" s="901"/>
      <c r="AT48" s="900"/>
      <c r="AU48" s="901"/>
      <c r="AV48" s="900"/>
      <c r="AW48" s="901"/>
      <c r="AX48" s="900"/>
      <c r="AY48" s="901"/>
      <c r="AZ48" s="900"/>
      <c r="BA48" s="901"/>
    </row>
    <row r="49" spans="2:53" s="482" customFormat="1" ht="15" customHeight="1">
      <c r="B49" s="108" t="s">
        <v>344</v>
      </c>
      <c r="C49" s="109"/>
      <c r="D49" s="711"/>
      <c r="E49" s="711"/>
      <c r="F49" s="712"/>
      <c r="G49" s="486"/>
      <c r="H49" s="113" t="s">
        <v>130</v>
      </c>
      <c r="I49" s="486"/>
      <c r="J49" s="829"/>
      <c r="K49" s="110"/>
      <c r="L49" s="829"/>
      <c r="M49" s="110"/>
      <c r="N49" s="830"/>
      <c r="O49" s="831"/>
      <c r="P49" s="829"/>
      <c r="Q49" s="110"/>
      <c r="R49" s="829"/>
      <c r="S49" s="110"/>
      <c r="T49" s="830"/>
      <c r="U49" s="110"/>
      <c r="V49" s="832"/>
      <c r="W49" s="110"/>
      <c r="X49" s="484"/>
      <c r="Y49" s="829"/>
      <c r="Z49" s="110"/>
      <c r="AA49" s="829"/>
      <c r="AB49" s="110"/>
      <c r="AC49" s="830"/>
      <c r="AD49" s="831"/>
      <c r="AE49" s="829"/>
      <c r="AF49" s="110"/>
      <c r="AG49" s="829"/>
      <c r="AH49" s="110"/>
      <c r="AI49" s="830"/>
      <c r="AJ49" s="110"/>
      <c r="AK49" s="832"/>
      <c r="AL49" s="110"/>
      <c r="AM49" s="484"/>
      <c r="AN49" s="829"/>
      <c r="AO49" s="110"/>
      <c r="AP49" s="829"/>
      <c r="AQ49" s="110"/>
      <c r="AR49" s="830"/>
      <c r="AS49" s="831"/>
      <c r="AT49" s="829"/>
      <c r="AU49" s="110"/>
      <c r="AV49" s="829"/>
      <c r="AW49" s="110"/>
      <c r="AX49" s="830"/>
      <c r="AY49" s="110"/>
      <c r="AZ49" s="832"/>
      <c r="BA49" s="110"/>
    </row>
    <row r="50" spans="1:53" s="738" customFormat="1" ht="15" customHeight="1">
      <c r="A50" s="735"/>
      <c r="B50" s="736"/>
      <c r="C50" s="164" t="s">
        <v>5</v>
      </c>
      <c r="D50" s="736"/>
      <c r="E50" s="737"/>
      <c r="F50" s="736"/>
      <c r="H50" s="739"/>
      <c r="J50" s="833"/>
      <c r="K50" s="535"/>
      <c r="L50" s="166"/>
      <c r="M50" s="535"/>
      <c r="N50" s="834"/>
      <c r="O50" s="835"/>
      <c r="P50" s="833"/>
      <c r="Q50" s="535"/>
      <c r="R50" s="833"/>
      <c r="S50" s="534"/>
      <c r="T50" s="836"/>
      <c r="U50" s="534"/>
      <c r="V50" s="837"/>
      <c r="W50" s="535"/>
      <c r="Y50" s="833"/>
      <c r="Z50" s="535"/>
      <c r="AA50" s="166"/>
      <c r="AB50" s="535"/>
      <c r="AC50" s="834"/>
      <c r="AD50" s="835"/>
      <c r="AE50" s="833"/>
      <c r="AF50" s="535"/>
      <c r="AG50" s="833"/>
      <c r="AH50" s="534"/>
      <c r="AI50" s="836"/>
      <c r="AJ50" s="534"/>
      <c r="AK50" s="837"/>
      <c r="AL50" s="535"/>
      <c r="AN50" s="833"/>
      <c r="AO50" s="535"/>
      <c r="AP50" s="166"/>
      <c r="AQ50" s="535"/>
      <c r="AR50" s="834"/>
      <c r="AS50" s="835"/>
      <c r="AT50" s="833"/>
      <c r="AU50" s="535"/>
      <c r="AV50" s="833"/>
      <c r="AW50" s="534"/>
      <c r="AX50" s="836"/>
      <c r="AY50" s="534"/>
      <c r="AZ50" s="837"/>
      <c r="BA50" s="535"/>
    </row>
    <row r="51" spans="1:53" s="738" customFormat="1" ht="15" customHeight="1">
      <c r="A51" s="735"/>
      <c r="B51" s="892"/>
      <c r="C51" s="320" t="s">
        <v>51</v>
      </c>
      <c r="D51" s="892"/>
      <c r="E51" s="474"/>
      <c r="F51" s="892"/>
      <c r="H51" s="893"/>
      <c r="J51" s="894"/>
      <c r="K51" s="522"/>
      <c r="L51" s="895"/>
      <c r="M51" s="522"/>
      <c r="N51" s="896"/>
      <c r="O51" s="897"/>
      <c r="P51" s="894"/>
      <c r="Q51" s="522"/>
      <c r="R51" s="894"/>
      <c r="S51" s="521"/>
      <c r="T51" s="898"/>
      <c r="U51" s="521"/>
      <c r="V51" s="899"/>
      <c r="W51" s="522"/>
      <c r="Y51" s="894"/>
      <c r="Z51" s="522"/>
      <c r="AA51" s="895"/>
      <c r="AB51" s="522"/>
      <c r="AC51" s="896"/>
      <c r="AD51" s="897"/>
      <c r="AE51" s="894"/>
      <c r="AF51" s="522"/>
      <c r="AG51" s="894"/>
      <c r="AH51" s="521"/>
      <c r="AI51" s="898"/>
      <c r="AJ51" s="521"/>
      <c r="AK51" s="899"/>
      <c r="AL51" s="522"/>
      <c r="AN51" s="894"/>
      <c r="AO51" s="522"/>
      <c r="AP51" s="895"/>
      <c r="AQ51" s="522"/>
      <c r="AR51" s="896"/>
      <c r="AS51" s="897"/>
      <c r="AT51" s="894"/>
      <c r="AU51" s="522"/>
      <c r="AV51" s="894"/>
      <c r="AW51" s="521"/>
      <c r="AX51" s="898"/>
      <c r="AY51" s="521"/>
      <c r="AZ51" s="899"/>
      <c r="BA51" s="522"/>
    </row>
    <row r="52" ht="13.5"/>
    <row r="53" spans="10:46" ht="12.75" customHeight="1">
      <c r="J53" s="25" t="s">
        <v>518</v>
      </c>
      <c r="Y53" s="404"/>
      <c r="AE53" s="23" t="s">
        <v>519</v>
      </c>
      <c r="AN53" s="404"/>
      <c r="AT53" s="23"/>
    </row>
    <row r="54" ht="12.75" customHeight="1">
      <c r="J54" s="15" t="s">
        <v>520</v>
      </c>
    </row>
    <row r="55" ht="12.75" customHeight="1"/>
  </sheetData>
  <sheetProtection selectLockedCells="1" selectUnlockedCells="1"/>
  <mergeCells count="5">
    <mergeCell ref="B6:F7"/>
    <mergeCell ref="H6:H7"/>
    <mergeCell ref="J6:W6"/>
    <mergeCell ref="Y6:AL6"/>
    <mergeCell ref="AN6:BA6"/>
  </mergeCells>
  <conditionalFormatting sqref="B24 B31">
    <cfRule type="expression" priority="1" dxfId="0" stopIfTrue="1">
      <formula>$IV23="***"</formula>
    </cfRule>
  </conditionalFormatting>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colBreaks count="2" manualBreakCount="2">
    <brk id="23" max="65535" man="1"/>
    <brk id="38" max="65535" man="1"/>
  </colBreaks>
  <drawing r:id="rId1"/>
</worksheet>
</file>

<file path=xl/worksheets/sheet15.xml><?xml version="1.0" encoding="utf-8"?>
<worksheet xmlns="http://schemas.openxmlformats.org/spreadsheetml/2006/main" xmlns:r="http://schemas.openxmlformats.org/officeDocument/2006/relationships">
  <sheetPr codeName="Feuil16">
    <tabColor indexed="29"/>
  </sheetPr>
  <dimension ref="A1:W67"/>
  <sheetViews>
    <sheetView showGridLines="0" showOutlineSymbols="0" view="pageBreakPreview" zoomScale="70" zoomScaleNormal="70" zoomScaleSheetLayoutView="70" workbookViewId="0" topLeftCell="A1">
      <pane xSplit="8" ySplit="7" topLeftCell="I28" activePane="bottomRight" state="frozen"/>
      <selection pane="topLeft" activeCell="A1" sqref="A1"/>
      <selection pane="topRight" activeCell="I1" sqref="I1"/>
      <selection pane="bottomLeft" activeCell="A28" sqref="A28"/>
      <selection pane="bottomRight" activeCell="U59" sqref="A1:IV65536"/>
    </sheetView>
  </sheetViews>
  <sheetFormatPr defaultColWidth="10.28125" defaultRowHeight="12.75"/>
  <cols>
    <col min="1" max="1" width="2.8515625" style="405" customWidth="1"/>
    <col min="2" max="5" width="2.8515625" style="3" customWidth="1"/>
    <col min="6" max="6" width="50.00390625" style="3" customWidth="1"/>
    <col min="7" max="7" width="0.9921875" style="15" customWidth="1"/>
    <col min="8" max="8" width="9.140625" style="93" customWidth="1"/>
    <col min="9" max="9" width="2.7109375" style="15" customWidth="1"/>
    <col min="10" max="13" width="11.421875" style="404" customWidth="1"/>
    <col min="14" max="14" width="2.7109375" style="502" customWidth="1"/>
    <col min="15" max="18" width="11.421875" style="404" customWidth="1"/>
    <col min="19" max="19" width="2.7109375" style="502" customWidth="1"/>
    <col min="20" max="23" width="11.421875" style="404" customWidth="1"/>
    <col min="24" max="16384" width="11.421875" style="502" customWidth="1"/>
  </cols>
  <sheetData>
    <row r="1" spans="1:23" s="3" customFormat="1" ht="12.75">
      <c r="A1" s="405"/>
      <c r="B1" s="91"/>
      <c r="C1" s="92"/>
      <c r="D1" s="92"/>
      <c r="E1" s="135"/>
      <c r="G1" s="15"/>
      <c r="H1" s="93"/>
      <c r="I1" s="15"/>
      <c r="J1" s="94"/>
      <c r="K1" s="15"/>
      <c r="L1" s="94"/>
      <c r="M1" s="15"/>
      <c r="N1" s="94"/>
      <c r="O1" s="94"/>
      <c r="P1" s="15"/>
      <c r="Q1" s="94"/>
      <c r="R1" s="15"/>
      <c r="S1" s="94"/>
      <c r="T1" s="94"/>
      <c r="U1" s="15"/>
      <c r="V1" s="94"/>
      <c r="W1" s="15"/>
    </row>
    <row r="2" spans="1:23" s="3" customFormat="1" ht="12.75">
      <c r="A2" s="405"/>
      <c r="B2" s="91"/>
      <c r="C2" s="92"/>
      <c r="D2" s="92"/>
      <c r="E2" s="135"/>
      <c r="G2" s="15"/>
      <c r="H2" s="93"/>
      <c r="I2" s="15"/>
      <c r="J2" s="94"/>
      <c r="K2" s="15"/>
      <c r="L2" s="94"/>
      <c r="M2" s="15"/>
      <c r="N2" s="94"/>
      <c r="O2" s="94"/>
      <c r="P2" s="15"/>
      <c r="Q2" s="94"/>
      <c r="R2" s="15"/>
      <c r="S2" s="94"/>
      <c r="T2" s="94"/>
      <c r="U2" s="15"/>
      <c r="V2" s="94"/>
      <c r="W2" s="15"/>
    </row>
    <row r="3" spans="1:23" s="3" customFormat="1" ht="12.75">
      <c r="A3" s="405"/>
      <c r="B3" s="91"/>
      <c r="C3" s="92"/>
      <c r="D3" s="92"/>
      <c r="E3" s="135"/>
      <c r="G3" s="15"/>
      <c r="H3" s="93"/>
      <c r="I3" s="15"/>
      <c r="J3" s="94"/>
      <c r="K3" s="15"/>
      <c r="L3" s="94"/>
      <c r="M3" s="15"/>
      <c r="N3" s="94"/>
      <c r="O3" s="94"/>
      <c r="P3" s="15"/>
      <c r="Q3" s="94"/>
      <c r="R3" s="15"/>
      <c r="S3" s="94"/>
      <c r="T3" s="94"/>
      <c r="U3" s="15"/>
      <c r="V3" s="94"/>
      <c r="W3" s="15"/>
    </row>
    <row r="4" spans="1:23" s="3" customFormat="1" ht="12.75">
      <c r="A4" s="405"/>
      <c r="B4" s="91"/>
      <c r="C4" s="92"/>
      <c r="D4" s="92"/>
      <c r="E4" s="135"/>
      <c r="G4" s="15"/>
      <c r="H4" s="93"/>
      <c r="I4" s="15"/>
      <c r="J4" s="94"/>
      <c r="K4" s="15"/>
      <c r="L4" s="94"/>
      <c r="M4" s="15"/>
      <c r="N4" s="94"/>
      <c r="O4" s="94"/>
      <c r="P4" s="15"/>
      <c r="Q4" s="94"/>
      <c r="R4" s="15"/>
      <c r="S4" s="94"/>
      <c r="T4" s="94"/>
      <c r="U4" s="15"/>
      <c r="V4" s="94"/>
      <c r="W4" s="15"/>
    </row>
    <row r="5" spans="1:23" s="3" customFormat="1" ht="12.75">
      <c r="A5" s="405"/>
      <c r="B5" s="91"/>
      <c r="C5" s="92"/>
      <c r="D5" s="92"/>
      <c r="E5" s="135"/>
      <c r="G5" s="15"/>
      <c r="H5" s="93"/>
      <c r="I5" s="15"/>
      <c r="J5" s="94"/>
      <c r="K5" s="15"/>
      <c r="L5" s="94"/>
      <c r="M5" s="15"/>
      <c r="N5" s="94"/>
      <c r="O5" s="94"/>
      <c r="P5" s="15"/>
      <c r="Q5" s="94"/>
      <c r="R5" s="15"/>
      <c r="S5" s="94"/>
      <c r="T5" s="94"/>
      <c r="U5" s="15"/>
      <c r="V5" s="94"/>
      <c r="W5" s="15"/>
    </row>
    <row r="6" spans="1:23" s="3" customFormat="1" ht="21" customHeight="1">
      <c r="A6" s="405"/>
      <c r="B6" s="96" t="s">
        <v>454</v>
      </c>
      <c r="C6" s="96"/>
      <c r="D6" s="96"/>
      <c r="E6" s="96"/>
      <c r="F6" s="96"/>
      <c r="G6" s="97"/>
      <c r="H6" s="96" t="s">
        <v>223</v>
      </c>
      <c r="I6" s="97"/>
      <c r="J6" s="98">
        <v>2009</v>
      </c>
      <c r="K6" s="98"/>
      <c r="L6" s="98"/>
      <c r="M6" s="98"/>
      <c r="N6" s="94"/>
      <c r="O6" s="98">
        <v>2010</v>
      </c>
      <c r="P6" s="98"/>
      <c r="Q6" s="98"/>
      <c r="R6" s="98"/>
      <c r="S6" s="94"/>
      <c r="T6" s="98">
        <v>2011</v>
      </c>
      <c r="U6" s="98"/>
      <c r="V6" s="98"/>
      <c r="W6" s="98"/>
    </row>
    <row r="7" spans="1:23" s="3" customFormat="1" ht="28.5" customHeight="1">
      <c r="A7" s="405"/>
      <c r="B7" s="96"/>
      <c r="C7" s="96"/>
      <c r="D7" s="96"/>
      <c r="E7" s="96"/>
      <c r="F7" s="96"/>
      <c r="G7" s="97"/>
      <c r="H7" s="96"/>
      <c r="I7" s="97"/>
      <c r="J7" s="507" t="s">
        <v>225</v>
      </c>
      <c r="K7" s="507" t="s">
        <v>227</v>
      </c>
      <c r="L7" s="507" t="s">
        <v>231</v>
      </c>
      <c r="M7" s="507" t="s">
        <v>233</v>
      </c>
      <c r="N7" s="104"/>
      <c r="O7" s="507" t="s">
        <v>239</v>
      </c>
      <c r="P7" s="507" t="s">
        <v>241</v>
      </c>
      <c r="Q7" s="507" t="s">
        <v>245</v>
      </c>
      <c r="R7" s="507" t="s">
        <v>247</v>
      </c>
      <c r="S7" s="104"/>
      <c r="T7" s="507" t="s">
        <v>253</v>
      </c>
      <c r="U7" s="507" t="s">
        <v>255</v>
      </c>
      <c r="V7" s="507" t="s">
        <v>259</v>
      </c>
      <c r="W7" s="507" t="s">
        <v>261</v>
      </c>
    </row>
    <row r="8" spans="1:23" ht="8.25" customHeight="1">
      <c r="A8" s="83"/>
      <c r="B8" s="91"/>
      <c r="C8" s="92"/>
      <c r="D8" s="92"/>
      <c r="E8" s="135"/>
      <c r="F8" s="404"/>
      <c r="G8" s="404"/>
      <c r="H8" s="510"/>
      <c r="I8" s="404"/>
      <c r="J8" s="509"/>
      <c r="K8" s="510"/>
      <c r="L8" s="509"/>
      <c r="M8" s="510"/>
      <c r="N8" s="509"/>
      <c r="O8" s="509"/>
      <c r="P8" s="510"/>
      <c r="Q8" s="509"/>
      <c r="R8" s="510"/>
      <c r="S8" s="509"/>
      <c r="T8" s="509"/>
      <c r="U8" s="510"/>
      <c r="V8" s="509"/>
      <c r="W8" s="510"/>
    </row>
    <row r="9" spans="1:23" s="3" customFormat="1" ht="22.5" customHeight="1">
      <c r="A9" s="405"/>
      <c r="B9" s="106" t="s">
        <v>455</v>
      </c>
      <c r="C9" s="91"/>
      <c r="D9" s="92"/>
      <c r="E9" s="92"/>
      <c r="F9" s="90"/>
      <c r="G9" s="90"/>
      <c r="H9" s="771"/>
      <c r="I9" s="90"/>
      <c r="J9" s="104"/>
      <c r="K9" s="105"/>
      <c r="L9" s="104"/>
      <c r="M9" s="105"/>
      <c r="N9" s="104"/>
      <c r="O9" s="104"/>
      <c r="P9" s="105"/>
      <c r="Q9" s="104"/>
      <c r="R9" s="105"/>
      <c r="S9" s="104"/>
      <c r="T9" s="104"/>
      <c r="U9" s="105"/>
      <c r="V9" s="104"/>
      <c r="W9" s="105"/>
    </row>
    <row r="10" spans="1:23" ht="8.25" customHeight="1">
      <c r="A10" s="83"/>
      <c r="B10" s="91"/>
      <c r="C10" s="92"/>
      <c r="D10" s="92"/>
      <c r="E10" s="135"/>
      <c r="F10" s="404"/>
      <c r="G10" s="404"/>
      <c r="H10" s="510"/>
      <c r="I10" s="404"/>
      <c r="J10" s="509"/>
      <c r="K10" s="510"/>
      <c r="L10" s="509"/>
      <c r="M10" s="510"/>
      <c r="N10" s="509"/>
      <c r="O10" s="509"/>
      <c r="P10" s="510"/>
      <c r="Q10" s="509"/>
      <c r="R10" s="510"/>
      <c r="S10" s="509"/>
      <c r="T10" s="509"/>
      <c r="U10" s="510"/>
      <c r="V10" s="509"/>
      <c r="W10" s="510"/>
    </row>
    <row r="11" spans="1:23" s="484" customFormat="1" ht="18" customHeight="1">
      <c r="A11" s="144"/>
      <c r="B11" s="541" t="s">
        <v>456</v>
      </c>
      <c r="C11" s="542"/>
      <c r="D11" s="485"/>
      <c r="E11" s="25"/>
      <c r="F11" s="486"/>
      <c r="G11" s="486"/>
      <c r="H11" s="487"/>
      <c r="I11" s="486"/>
      <c r="J11" s="486"/>
      <c r="K11" s="486"/>
      <c r="L11" s="486"/>
      <c r="M11" s="486"/>
      <c r="N11" s="486"/>
      <c r="O11" s="486"/>
      <c r="P11" s="486"/>
      <c r="Q11" s="486"/>
      <c r="R11" s="486"/>
      <c r="S11" s="486"/>
      <c r="T11" s="486"/>
      <c r="U11" s="486"/>
      <c r="V11" s="486"/>
      <c r="W11" s="486"/>
    </row>
    <row r="12" spans="1:23" s="401" customFormat="1" ht="15" customHeight="1">
      <c r="A12" s="774"/>
      <c r="B12" s="460" t="s">
        <v>457</v>
      </c>
      <c r="C12" s="544"/>
      <c r="D12" s="544"/>
      <c r="E12" s="545"/>
      <c r="F12" s="795"/>
      <c r="H12" s="515" t="s">
        <v>6</v>
      </c>
      <c r="J12" s="549"/>
      <c r="K12" s="549"/>
      <c r="L12" s="549"/>
      <c r="M12" s="549"/>
      <c r="N12" s="523"/>
      <c r="O12" s="549"/>
      <c r="P12" s="549"/>
      <c r="Q12" s="549"/>
      <c r="R12" s="549"/>
      <c r="S12" s="523"/>
      <c r="T12" s="549"/>
      <c r="U12" s="549"/>
      <c r="V12" s="549"/>
      <c r="W12" s="549"/>
    </row>
    <row r="13" spans="1:23" s="401" customFormat="1" ht="15" customHeight="1">
      <c r="A13" s="774"/>
      <c r="B13" s="92"/>
      <c r="C13" s="92" t="s">
        <v>402</v>
      </c>
      <c r="D13" s="92"/>
      <c r="E13" s="488"/>
      <c r="H13" s="525" t="s">
        <v>9</v>
      </c>
      <c r="J13" s="530"/>
      <c r="K13" s="530"/>
      <c r="L13" s="485"/>
      <c r="M13" s="530"/>
      <c r="N13" s="523"/>
      <c r="O13" s="530"/>
      <c r="P13" s="530"/>
      <c r="Q13" s="485"/>
      <c r="R13" s="530"/>
      <c r="S13" s="523"/>
      <c r="T13" s="530"/>
      <c r="U13" s="530"/>
      <c r="V13" s="485"/>
      <c r="W13" s="530"/>
    </row>
    <row r="14" spans="1:23" s="436" customFormat="1" ht="15" customHeight="1">
      <c r="A14" s="774"/>
      <c r="B14" s="164"/>
      <c r="C14" s="164" t="s">
        <v>403</v>
      </c>
      <c r="D14" s="164"/>
      <c r="E14" s="531"/>
      <c r="F14" s="532"/>
      <c r="H14" s="533" t="s">
        <v>12</v>
      </c>
      <c r="J14" s="534"/>
      <c r="K14" s="535"/>
      <c r="L14" s="535"/>
      <c r="M14" s="534"/>
      <c r="N14" s="538"/>
      <c r="O14" s="534"/>
      <c r="P14" s="535"/>
      <c r="Q14" s="535"/>
      <c r="R14" s="534"/>
      <c r="S14" s="538"/>
      <c r="T14" s="534"/>
      <c r="U14" s="535"/>
      <c r="V14" s="535"/>
      <c r="W14" s="534"/>
    </row>
    <row r="15" spans="1:23" s="401" customFormat="1" ht="15" customHeight="1">
      <c r="A15" s="774"/>
      <c r="B15" s="325" t="s">
        <v>505</v>
      </c>
      <c r="C15" s="92"/>
      <c r="D15" s="488"/>
      <c r="H15" s="525"/>
      <c r="J15" s="550"/>
      <c r="K15" s="550"/>
      <c r="L15" s="551"/>
      <c r="M15" s="550"/>
      <c r="N15" s="523"/>
      <c r="O15" s="550"/>
      <c r="P15" s="550"/>
      <c r="Q15" s="551"/>
      <c r="R15" s="550"/>
      <c r="S15" s="523"/>
      <c r="T15" s="550"/>
      <c r="U15" s="550"/>
      <c r="V15" s="551"/>
      <c r="W15" s="550"/>
    </row>
    <row r="16" spans="1:23" s="401" customFormat="1" ht="15" customHeight="1">
      <c r="A16" s="774"/>
      <c r="B16" s="164"/>
      <c r="C16" s="164" t="s">
        <v>506</v>
      </c>
      <c r="D16" s="787"/>
      <c r="E16" s="787"/>
      <c r="F16" s="787"/>
      <c r="H16" s="533" t="s">
        <v>18</v>
      </c>
      <c r="J16" s="534"/>
      <c r="K16" s="534"/>
      <c r="L16" s="535"/>
      <c r="M16" s="534"/>
      <c r="N16" s="523"/>
      <c r="O16" s="534"/>
      <c r="P16" s="534"/>
      <c r="Q16" s="535"/>
      <c r="R16" s="534"/>
      <c r="S16" s="523"/>
      <c r="T16" s="534"/>
      <c r="U16" s="534"/>
      <c r="V16" s="535"/>
      <c r="W16" s="534"/>
    </row>
    <row r="17" spans="1:23" s="436" customFormat="1" ht="15" customHeight="1">
      <c r="A17" s="517"/>
      <c r="B17" s="325" t="s">
        <v>460</v>
      </c>
      <c r="C17" s="92"/>
      <c r="D17" s="92"/>
      <c r="E17" s="488"/>
      <c r="H17" s="525" t="s">
        <v>21</v>
      </c>
      <c r="J17" s="550"/>
      <c r="K17" s="550"/>
      <c r="L17" s="551"/>
      <c r="M17" s="550"/>
      <c r="N17" s="538"/>
      <c r="O17" s="550"/>
      <c r="P17" s="550"/>
      <c r="Q17" s="551"/>
      <c r="R17" s="550"/>
      <c r="S17" s="538"/>
      <c r="T17" s="550"/>
      <c r="U17" s="550"/>
      <c r="V17" s="551"/>
      <c r="W17" s="550"/>
    </row>
    <row r="18" spans="1:23" s="401" customFormat="1" ht="15" customHeight="1">
      <c r="A18" s="774"/>
      <c r="B18" s="164" t="s">
        <v>25</v>
      </c>
      <c r="C18" s="164"/>
      <c r="D18" s="164"/>
      <c r="E18" s="531"/>
      <c r="F18" s="787"/>
      <c r="H18" s="533"/>
      <c r="J18" s="793"/>
      <c r="K18" s="793"/>
      <c r="L18" s="794"/>
      <c r="M18" s="793"/>
      <c r="N18" s="523"/>
      <c r="O18" s="793"/>
      <c r="P18" s="793"/>
      <c r="Q18" s="793"/>
      <c r="R18" s="793"/>
      <c r="S18" s="523"/>
      <c r="T18" s="793"/>
      <c r="U18" s="793"/>
      <c r="V18" s="793"/>
      <c r="W18" s="793"/>
    </row>
    <row r="19" spans="1:23" s="484" customFormat="1" ht="18" customHeight="1">
      <c r="A19" s="144"/>
      <c r="B19" s="541" t="s">
        <v>461</v>
      </c>
      <c r="C19" s="542"/>
      <c r="D19" s="485"/>
      <c r="E19" s="25"/>
      <c r="F19" s="486"/>
      <c r="G19" s="486"/>
      <c r="H19" s="785"/>
      <c r="I19" s="486"/>
      <c r="J19" s="112"/>
      <c r="K19" s="112"/>
      <c r="L19" s="112"/>
      <c r="M19" s="112"/>
      <c r="N19" s="486"/>
      <c r="O19" s="112"/>
      <c r="P19" s="112"/>
      <c r="Q19" s="112"/>
      <c r="R19" s="112"/>
      <c r="S19" s="486"/>
      <c r="T19" s="112"/>
      <c r="U19" s="112"/>
      <c r="V19" s="112"/>
      <c r="W19" s="112"/>
    </row>
    <row r="20" spans="1:23" s="25" customFormat="1" ht="15" customHeight="1">
      <c r="A20" s="594"/>
      <c r="B20" s="460" t="s">
        <v>521</v>
      </c>
      <c r="C20" s="544"/>
      <c r="D20" s="544"/>
      <c r="E20" s="902"/>
      <c r="F20" s="795"/>
      <c r="G20" s="401"/>
      <c r="H20" s="533" t="s">
        <v>27</v>
      </c>
      <c r="I20" s="401"/>
      <c r="J20" s="516"/>
      <c r="K20" s="516"/>
      <c r="L20" s="549"/>
      <c r="M20" s="516"/>
      <c r="N20" s="903"/>
      <c r="O20" s="516"/>
      <c r="P20" s="516"/>
      <c r="Q20" s="549"/>
      <c r="R20" s="516"/>
      <c r="S20" s="903"/>
      <c r="T20" s="516"/>
      <c r="U20" s="516"/>
      <c r="V20" s="549"/>
      <c r="W20" s="516"/>
    </row>
    <row r="21" spans="1:23" s="484" customFormat="1" ht="15" customHeight="1">
      <c r="A21" s="594"/>
      <c r="B21" s="92"/>
      <c r="C21" s="92" t="s">
        <v>522</v>
      </c>
      <c r="D21" s="92"/>
      <c r="E21" s="135"/>
      <c r="F21" s="436"/>
      <c r="G21" s="436"/>
      <c r="H21" s="525"/>
      <c r="I21" s="436"/>
      <c r="J21" s="788"/>
      <c r="K21" s="789"/>
      <c r="L21" s="789"/>
      <c r="M21" s="788"/>
      <c r="N21" s="904"/>
      <c r="O21" s="788"/>
      <c r="P21" s="789"/>
      <c r="Q21" s="775"/>
      <c r="R21" s="790"/>
      <c r="S21" s="904"/>
      <c r="T21" s="788"/>
      <c r="U21" s="789"/>
      <c r="V21" s="775"/>
      <c r="W21" s="790"/>
    </row>
    <row r="22" spans="1:23" s="25" customFormat="1" ht="15" customHeight="1">
      <c r="A22" s="594"/>
      <c r="B22" s="164"/>
      <c r="C22" s="164" t="s">
        <v>523</v>
      </c>
      <c r="D22" s="164"/>
      <c r="E22" s="186"/>
      <c r="F22" s="787"/>
      <c r="G22" s="401"/>
      <c r="H22" s="533"/>
      <c r="I22" s="401"/>
      <c r="J22" s="791"/>
      <c r="K22" s="791"/>
      <c r="L22" s="792"/>
      <c r="M22" s="791"/>
      <c r="N22" s="905"/>
      <c r="O22" s="791"/>
      <c r="P22" s="791"/>
      <c r="Q22" s="778"/>
      <c r="R22" s="777"/>
      <c r="S22" s="905"/>
      <c r="T22" s="791"/>
      <c r="U22" s="791"/>
      <c r="V22" s="778"/>
      <c r="W22" s="777"/>
    </row>
    <row r="23" spans="1:23" s="484" customFormat="1" ht="15" customHeight="1">
      <c r="A23" s="594"/>
      <c r="B23" s="92"/>
      <c r="C23" s="92" t="s">
        <v>524</v>
      </c>
      <c r="D23" s="92"/>
      <c r="E23" s="135"/>
      <c r="F23" s="436"/>
      <c r="G23" s="436"/>
      <c r="H23" s="525"/>
      <c r="I23" s="436"/>
      <c r="J23" s="788"/>
      <c r="K23" s="789"/>
      <c r="L23" s="789"/>
      <c r="M23" s="788"/>
      <c r="N23" s="904"/>
      <c r="O23" s="788"/>
      <c r="P23" s="789"/>
      <c r="Q23" s="775"/>
      <c r="R23" s="790"/>
      <c r="S23" s="904"/>
      <c r="T23" s="788"/>
      <c r="U23" s="789"/>
      <c r="V23" s="775"/>
      <c r="W23" s="790"/>
    </row>
    <row r="24" spans="1:23" s="25" customFormat="1" ht="15" customHeight="1">
      <c r="A24" s="594"/>
      <c r="B24" s="164"/>
      <c r="C24" s="164" t="s">
        <v>525</v>
      </c>
      <c r="D24" s="164"/>
      <c r="E24" s="186"/>
      <c r="F24" s="787"/>
      <c r="G24" s="401"/>
      <c r="H24" s="533" t="s">
        <v>30</v>
      </c>
      <c r="I24" s="401"/>
      <c r="J24" s="791"/>
      <c r="K24" s="791"/>
      <c r="L24" s="792"/>
      <c r="M24" s="791"/>
      <c r="N24" s="905"/>
      <c r="O24" s="791"/>
      <c r="P24" s="791"/>
      <c r="Q24" s="778"/>
      <c r="R24" s="777"/>
      <c r="S24" s="905"/>
      <c r="T24" s="791"/>
      <c r="U24" s="791"/>
      <c r="V24" s="778"/>
      <c r="W24" s="777"/>
    </row>
    <row r="25" spans="1:23" s="484" customFormat="1" ht="15" customHeight="1">
      <c r="A25" s="594"/>
      <c r="B25" s="92" t="s">
        <v>467</v>
      </c>
      <c r="C25" s="92"/>
      <c r="E25" s="135"/>
      <c r="F25" s="436"/>
      <c r="G25" s="436"/>
      <c r="H25" s="525" t="s">
        <v>33</v>
      </c>
      <c r="I25" s="436"/>
      <c r="J25" s="782"/>
      <c r="K25" s="782"/>
      <c r="L25" s="783"/>
      <c r="M25" s="782"/>
      <c r="N25" s="906"/>
      <c r="O25" s="782"/>
      <c r="P25" s="782"/>
      <c r="Q25" s="782"/>
      <c r="R25" s="782"/>
      <c r="S25" s="906"/>
      <c r="T25" s="782"/>
      <c r="U25" s="782"/>
      <c r="V25" s="782"/>
      <c r="W25" s="782"/>
    </row>
    <row r="26" spans="1:23" s="484" customFormat="1" ht="15" customHeight="1">
      <c r="A26" s="594"/>
      <c r="B26" s="164"/>
      <c r="C26" s="164" t="s">
        <v>468</v>
      </c>
      <c r="D26" s="164"/>
      <c r="E26" s="531"/>
      <c r="F26" s="787"/>
      <c r="G26" s="401"/>
      <c r="H26" s="533" t="s">
        <v>36</v>
      </c>
      <c r="I26" s="436"/>
      <c r="J26" s="793"/>
      <c r="K26" s="793"/>
      <c r="L26" s="794"/>
      <c r="M26" s="793"/>
      <c r="N26" s="523"/>
      <c r="O26" s="793"/>
      <c r="P26" s="793"/>
      <c r="Q26" s="793"/>
      <c r="R26" s="793"/>
      <c r="S26" s="523"/>
      <c r="T26" s="793"/>
      <c r="U26" s="793"/>
      <c r="V26" s="793"/>
      <c r="W26" s="793"/>
    </row>
    <row r="27" spans="1:23" s="514" customFormat="1" ht="15" customHeight="1">
      <c r="A27" s="421"/>
      <c r="B27" s="325" t="s">
        <v>526</v>
      </c>
      <c r="C27" s="325"/>
      <c r="D27" s="907"/>
      <c r="E27" s="91"/>
      <c r="F27" s="528"/>
      <c r="G27" s="528"/>
      <c r="H27" s="816" t="s">
        <v>27</v>
      </c>
      <c r="I27" s="528"/>
      <c r="J27" s="550"/>
      <c r="K27" s="550"/>
      <c r="L27" s="550"/>
      <c r="M27" s="550"/>
      <c r="N27" s="523"/>
      <c r="O27" s="550"/>
      <c r="P27" s="550"/>
      <c r="Q27" s="550"/>
      <c r="R27" s="550"/>
      <c r="S27" s="523"/>
      <c r="T27" s="550"/>
      <c r="U27" s="550"/>
      <c r="V27" s="550"/>
      <c r="W27" s="550"/>
    </row>
    <row r="28" spans="1:23" s="25" customFormat="1" ht="15" customHeight="1">
      <c r="A28" s="594"/>
      <c r="B28" s="164"/>
      <c r="C28" s="164" t="s">
        <v>527</v>
      </c>
      <c r="D28" s="164"/>
      <c r="E28" s="186"/>
      <c r="F28" s="787"/>
      <c r="G28" s="401"/>
      <c r="H28" s="533"/>
      <c r="I28" s="401"/>
      <c r="J28" s="791"/>
      <c r="K28" s="791"/>
      <c r="L28" s="791"/>
      <c r="M28" s="791"/>
      <c r="N28" s="905"/>
      <c r="O28" s="791"/>
      <c r="P28" s="791"/>
      <c r="Q28" s="777"/>
      <c r="R28" s="777"/>
      <c r="S28" s="905"/>
      <c r="T28" s="791"/>
      <c r="U28" s="791"/>
      <c r="V28" s="777"/>
      <c r="W28" s="777"/>
    </row>
    <row r="29" spans="1:23" s="484" customFormat="1" ht="15" customHeight="1">
      <c r="A29" s="594"/>
      <c r="B29" s="92"/>
      <c r="C29" s="92" t="s">
        <v>528</v>
      </c>
      <c r="D29" s="92"/>
      <c r="E29" s="135"/>
      <c r="F29" s="436"/>
      <c r="G29" s="436"/>
      <c r="H29" s="525"/>
      <c r="I29" s="436"/>
      <c r="J29" s="788"/>
      <c r="K29" s="788"/>
      <c r="L29" s="788"/>
      <c r="M29" s="788"/>
      <c r="N29" s="904"/>
      <c r="O29" s="788"/>
      <c r="P29" s="788"/>
      <c r="Q29" s="790"/>
      <c r="R29" s="790"/>
      <c r="S29" s="904"/>
      <c r="T29" s="788"/>
      <c r="U29" s="788"/>
      <c r="V29" s="790"/>
      <c r="W29" s="790"/>
    </row>
    <row r="30" spans="1:23" s="25" customFormat="1" ht="15" customHeight="1">
      <c r="A30" s="594"/>
      <c r="B30" s="164"/>
      <c r="C30" s="164" t="s">
        <v>529</v>
      </c>
      <c r="D30" s="164"/>
      <c r="E30" s="186"/>
      <c r="F30" s="787"/>
      <c r="G30" s="401"/>
      <c r="H30" s="533"/>
      <c r="I30" s="401"/>
      <c r="J30" s="791"/>
      <c r="K30" s="791"/>
      <c r="L30" s="791"/>
      <c r="M30" s="791"/>
      <c r="N30" s="905"/>
      <c r="O30" s="791"/>
      <c r="P30" s="791"/>
      <c r="Q30" s="777"/>
      <c r="R30" s="777"/>
      <c r="S30" s="905"/>
      <c r="T30" s="791"/>
      <c r="U30" s="791"/>
      <c r="V30" s="777"/>
      <c r="W30" s="777"/>
    </row>
    <row r="31" spans="1:23" s="484" customFormat="1" ht="15" customHeight="1">
      <c r="A31" s="594"/>
      <c r="B31" s="92"/>
      <c r="C31" s="92" t="s">
        <v>530</v>
      </c>
      <c r="D31" s="92"/>
      <c r="E31" s="135"/>
      <c r="F31" s="436"/>
      <c r="G31" s="436"/>
      <c r="H31" s="525" t="s">
        <v>30</v>
      </c>
      <c r="I31" s="436"/>
      <c r="J31" s="788"/>
      <c r="K31" s="788"/>
      <c r="L31" s="788"/>
      <c r="M31" s="788"/>
      <c r="N31" s="904"/>
      <c r="O31" s="788"/>
      <c r="P31" s="788"/>
      <c r="Q31" s="790"/>
      <c r="R31" s="790"/>
      <c r="S31" s="904"/>
      <c r="T31" s="788"/>
      <c r="U31" s="788"/>
      <c r="V31" s="790"/>
      <c r="W31" s="790"/>
    </row>
    <row r="32" spans="1:23" s="484" customFormat="1" ht="18" customHeight="1">
      <c r="A32" s="144"/>
      <c r="B32" s="719" t="s">
        <v>469</v>
      </c>
      <c r="C32" s="720"/>
      <c r="D32" s="721"/>
      <c r="E32" s="908"/>
      <c r="F32" s="784"/>
      <c r="G32" s="486"/>
      <c r="H32" s="487"/>
      <c r="I32" s="486"/>
      <c r="J32" s="786"/>
      <c r="K32" s="786"/>
      <c r="L32" s="786"/>
      <c r="M32" s="786"/>
      <c r="N32" s="486"/>
      <c r="O32" s="786"/>
      <c r="P32" s="786"/>
      <c r="Q32" s="786"/>
      <c r="R32" s="786"/>
      <c r="S32" s="486"/>
      <c r="T32" s="786"/>
      <c r="U32" s="786"/>
      <c r="V32" s="786"/>
      <c r="W32" s="786"/>
    </row>
    <row r="33" spans="1:23" s="25" customFormat="1" ht="15" customHeight="1">
      <c r="A33" s="594"/>
      <c r="B33" s="164" t="s">
        <v>40</v>
      </c>
      <c r="C33" s="164"/>
      <c r="D33" s="164"/>
      <c r="E33" s="186"/>
      <c r="F33" s="787"/>
      <c r="G33" s="401"/>
      <c r="H33" s="515" t="s">
        <v>39</v>
      </c>
      <c r="I33" s="401"/>
      <c r="J33" s="777"/>
      <c r="K33" s="777"/>
      <c r="L33" s="778"/>
      <c r="M33" s="777"/>
      <c r="N33" s="903"/>
      <c r="O33" s="777"/>
      <c r="P33" s="777"/>
      <c r="Q33" s="778"/>
      <c r="R33" s="777"/>
      <c r="S33" s="903"/>
      <c r="T33" s="777"/>
      <c r="U33" s="777"/>
      <c r="V33" s="778"/>
      <c r="W33" s="777"/>
    </row>
    <row r="34" spans="1:23" s="484" customFormat="1" ht="15" customHeight="1">
      <c r="A34" s="594"/>
      <c r="B34" s="92" t="s">
        <v>43</v>
      </c>
      <c r="C34" s="92"/>
      <c r="E34" s="135"/>
      <c r="F34" s="436"/>
      <c r="G34" s="436"/>
      <c r="H34" s="525" t="s">
        <v>42</v>
      </c>
      <c r="I34" s="436"/>
      <c r="J34" s="782"/>
      <c r="K34" s="782"/>
      <c r="L34" s="783"/>
      <c r="M34" s="782"/>
      <c r="N34" s="906"/>
      <c r="O34" s="782"/>
      <c r="P34" s="782"/>
      <c r="Q34" s="782"/>
      <c r="R34" s="782"/>
      <c r="S34" s="906"/>
      <c r="T34" s="782"/>
      <c r="U34" s="782"/>
      <c r="V34" s="782"/>
      <c r="W34" s="782"/>
    </row>
    <row r="35" spans="1:23" s="484" customFormat="1" ht="15" customHeight="1">
      <c r="A35" s="594"/>
      <c r="B35" s="164"/>
      <c r="C35" s="164" t="s">
        <v>470</v>
      </c>
      <c r="D35" s="164"/>
      <c r="E35" s="531"/>
      <c r="F35" s="787"/>
      <c r="G35" s="401"/>
      <c r="H35" s="533"/>
      <c r="I35" s="436"/>
      <c r="J35" s="793"/>
      <c r="K35" s="793"/>
      <c r="L35" s="794"/>
      <c r="M35" s="793"/>
      <c r="N35" s="523"/>
      <c r="O35" s="793"/>
      <c r="P35" s="793"/>
      <c r="Q35" s="793"/>
      <c r="R35" s="793"/>
      <c r="S35" s="523"/>
      <c r="T35" s="793"/>
      <c r="U35" s="793"/>
      <c r="V35" s="793"/>
      <c r="W35" s="793"/>
    </row>
    <row r="36" spans="1:23" s="484" customFormat="1" ht="18" customHeight="1">
      <c r="A36" s="144"/>
      <c r="B36" s="719" t="s">
        <v>471</v>
      </c>
      <c r="C36" s="720"/>
      <c r="D36" s="721"/>
      <c r="E36" s="908"/>
      <c r="F36" s="784"/>
      <c r="G36" s="486"/>
      <c r="H36" s="785"/>
      <c r="I36" s="486"/>
      <c r="J36" s="786"/>
      <c r="K36" s="786"/>
      <c r="L36" s="786"/>
      <c r="M36" s="786"/>
      <c r="N36" s="486"/>
      <c r="O36" s="786"/>
      <c r="P36" s="786"/>
      <c r="Q36" s="786"/>
      <c r="R36" s="786"/>
      <c r="S36" s="486"/>
      <c r="T36" s="786"/>
      <c r="U36" s="786"/>
      <c r="V36" s="786"/>
      <c r="W36" s="786"/>
    </row>
    <row r="37" spans="1:23" s="25" customFormat="1" ht="15" customHeight="1">
      <c r="A37" s="594"/>
      <c r="B37" s="164" t="s">
        <v>46</v>
      </c>
      <c r="C37" s="164"/>
      <c r="D37" s="164"/>
      <c r="E37" s="186"/>
      <c r="F37" s="787"/>
      <c r="G37" s="401"/>
      <c r="H37" s="533" t="s">
        <v>45</v>
      </c>
      <c r="I37" s="401"/>
      <c r="J37" s="777"/>
      <c r="K37" s="777"/>
      <c r="L37" s="778"/>
      <c r="M37" s="777"/>
      <c r="N37" s="903"/>
      <c r="O37" s="777"/>
      <c r="P37" s="777"/>
      <c r="Q37" s="778"/>
      <c r="R37" s="777"/>
      <c r="S37" s="903"/>
      <c r="T37" s="777"/>
      <c r="U37" s="777"/>
      <c r="V37" s="778"/>
      <c r="W37" s="777"/>
    </row>
    <row r="38" spans="1:23" s="484" customFormat="1" ht="15" customHeight="1">
      <c r="A38" s="594"/>
      <c r="B38" s="92" t="s">
        <v>49</v>
      </c>
      <c r="C38" s="92"/>
      <c r="D38" s="92"/>
      <c r="E38" s="135"/>
      <c r="F38" s="436"/>
      <c r="G38" s="436"/>
      <c r="H38" s="525" t="s">
        <v>48</v>
      </c>
      <c r="I38" s="436"/>
      <c r="J38" s="790"/>
      <c r="K38" s="775"/>
      <c r="L38" s="775"/>
      <c r="M38" s="790"/>
      <c r="N38" s="906"/>
      <c r="O38" s="790"/>
      <c r="P38" s="775"/>
      <c r="Q38" s="775"/>
      <c r="R38" s="790"/>
      <c r="S38" s="906"/>
      <c r="T38" s="790"/>
      <c r="U38" s="775"/>
      <c r="V38" s="775"/>
      <c r="W38" s="790"/>
    </row>
    <row r="39" spans="1:23" s="484" customFormat="1" ht="18" customHeight="1">
      <c r="A39" s="144"/>
      <c r="B39" s="719" t="s">
        <v>472</v>
      </c>
      <c r="C39" s="720"/>
      <c r="D39" s="721"/>
      <c r="E39" s="908"/>
      <c r="F39" s="784"/>
      <c r="G39" s="486"/>
      <c r="H39" s="868"/>
      <c r="I39" s="486"/>
      <c r="J39" s="786"/>
      <c r="K39" s="786"/>
      <c r="L39" s="786"/>
      <c r="M39" s="786"/>
      <c r="N39" s="486"/>
      <c r="O39" s="786"/>
      <c r="P39" s="786"/>
      <c r="Q39" s="786"/>
      <c r="R39" s="786"/>
      <c r="S39" s="486"/>
      <c r="T39" s="786"/>
      <c r="U39" s="786"/>
      <c r="V39" s="786"/>
      <c r="W39" s="786"/>
    </row>
    <row r="40" spans="1:23" s="3" customFormat="1" ht="15" customHeight="1">
      <c r="A40" s="594"/>
      <c r="B40" s="242" t="s">
        <v>473</v>
      </c>
      <c r="C40" s="242"/>
      <c r="D40" s="242"/>
      <c r="E40" s="243"/>
      <c r="F40" s="798"/>
      <c r="G40" s="401"/>
      <c r="H40" s="766"/>
      <c r="I40" s="401"/>
      <c r="J40" s="909"/>
      <c r="K40" s="909"/>
      <c r="L40" s="909"/>
      <c r="M40" s="909"/>
      <c r="N40" s="15"/>
      <c r="O40" s="909"/>
      <c r="P40" s="909"/>
      <c r="Q40" s="909"/>
      <c r="R40" s="909"/>
      <c r="S40" s="15"/>
      <c r="T40" s="909"/>
      <c r="U40" s="909"/>
      <c r="V40" s="909"/>
      <c r="W40" s="909"/>
    </row>
    <row r="41" spans="1:23" s="803" customFormat="1" ht="18" customHeight="1">
      <c r="A41" s="274"/>
      <c r="B41" s="910"/>
      <c r="C41" s="910"/>
      <c r="D41" s="910"/>
      <c r="E41" s="910"/>
      <c r="H41" s="105"/>
      <c r="J41" s="804"/>
      <c r="K41" s="805"/>
      <c r="L41" s="806"/>
      <c r="M41" s="807"/>
      <c r="O41" s="804"/>
      <c r="P41" s="805"/>
      <c r="Q41" s="806"/>
      <c r="R41" s="807"/>
      <c r="T41" s="804"/>
      <c r="U41" s="805"/>
      <c r="V41" s="806"/>
      <c r="W41" s="807"/>
    </row>
    <row r="42" spans="1:23" s="3" customFormat="1" ht="22.5" customHeight="1">
      <c r="A42" s="405"/>
      <c r="B42" s="106" t="s">
        <v>474</v>
      </c>
      <c r="C42" s="91"/>
      <c r="D42" s="92"/>
      <c r="E42" s="92"/>
      <c r="F42" s="90"/>
      <c r="G42" s="90"/>
      <c r="H42" s="771"/>
      <c r="I42" s="90"/>
      <c r="J42" s="810"/>
      <c r="K42" s="811"/>
      <c r="L42" s="810"/>
      <c r="M42" s="811"/>
      <c r="N42" s="104"/>
      <c r="O42" s="810"/>
      <c r="P42" s="811"/>
      <c r="Q42" s="810"/>
      <c r="R42" s="811"/>
      <c r="S42" s="104"/>
      <c r="T42" s="810"/>
      <c r="U42" s="811"/>
      <c r="V42" s="810"/>
      <c r="W42" s="811"/>
    </row>
    <row r="43" spans="1:23" s="3" customFormat="1" ht="8.25" customHeight="1">
      <c r="A43" s="405"/>
      <c r="B43" s="91"/>
      <c r="C43" s="92"/>
      <c r="D43" s="92"/>
      <c r="E43" s="135"/>
      <c r="F43" s="404"/>
      <c r="G43" s="404"/>
      <c r="H43" s="510"/>
      <c r="I43" s="404"/>
      <c r="J43" s="810"/>
      <c r="K43" s="811"/>
      <c r="L43" s="810"/>
      <c r="M43" s="811"/>
      <c r="N43" s="104"/>
      <c r="O43" s="810"/>
      <c r="P43" s="811"/>
      <c r="Q43" s="810"/>
      <c r="R43" s="811"/>
      <c r="S43" s="104"/>
      <c r="T43" s="810"/>
      <c r="U43" s="811"/>
      <c r="V43" s="810"/>
      <c r="W43" s="811"/>
    </row>
    <row r="44" spans="1:23" s="484" customFormat="1" ht="18" customHeight="1">
      <c r="A44" s="144"/>
      <c r="B44" s="541" t="s">
        <v>456</v>
      </c>
      <c r="C44" s="542"/>
      <c r="D44" s="485"/>
      <c r="E44" s="25"/>
      <c r="F44" s="486"/>
      <c r="G44" s="486"/>
      <c r="H44" s="487"/>
      <c r="I44" s="486"/>
      <c r="J44" s="112"/>
      <c r="K44" s="112"/>
      <c r="L44" s="112"/>
      <c r="M44" s="112"/>
      <c r="N44" s="486"/>
      <c r="O44" s="112"/>
      <c r="P44" s="112"/>
      <c r="Q44" s="112"/>
      <c r="R44" s="112"/>
      <c r="S44" s="486"/>
      <c r="T44" s="112"/>
      <c r="U44" s="112"/>
      <c r="V44" s="112"/>
      <c r="W44" s="112"/>
    </row>
    <row r="45" spans="1:23" s="25" customFormat="1" ht="15" customHeight="1">
      <c r="A45" s="594"/>
      <c r="B45" s="564" t="s">
        <v>507</v>
      </c>
      <c r="C45" s="293"/>
      <c r="D45" s="293"/>
      <c r="E45" s="309"/>
      <c r="F45" s="911"/>
      <c r="G45" s="401"/>
      <c r="H45" s="567" t="s">
        <v>52</v>
      </c>
      <c r="I45" s="401"/>
      <c r="J45" s="110"/>
      <c r="K45" s="110"/>
      <c r="L45" s="110"/>
      <c r="M45" s="110"/>
      <c r="N45" s="903"/>
      <c r="O45" s="110"/>
      <c r="P45" s="110"/>
      <c r="Q45" s="110"/>
      <c r="R45" s="110"/>
      <c r="S45" s="903"/>
      <c r="T45" s="110"/>
      <c r="U45" s="110"/>
      <c r="V45" s="110"/>
      <c r="W45" s="110"/>
    </row>
    <row r="46" spans="1:23" s="25" customFormat="1" ht="15" customHeight="1">
      <c r="A46" s="594"/>
      <c r="B46" s="164"/>
      <c r="C46" s="164" t="s">
        <v>475</v>
      </c>
      <c r="D46" s="164"/>
      <c r="E46" s="186"/>
      <c r="F46" s="787"/>
      <c r="G46" s="401"/>
      <c r="H46" s="533"/>
      <c r="I46" s="401"/>
      <c r="J46" s="534"/>
      <c r="K46" s="534"/>
      <c r="L46" s="534"/>
      <c r="M46" s="534"/>
      <c r="N46" s="903"/>
      <c r="O46" s="534"/>
      <c r="P46" s="534"/>
      <c r="Q46" s="534"/>
      <c r="R46" s="534"/>
      <c r="S46" s="903"/>
      <c r="T46" s="534"/>
      <c r="U46" s="534"/>
      <c r="V46" s="534"/>
      <c r="W46" s="534"/>
    </row>
    <row r="47" spans="1:23" s="484" customFormat="1" ht="15" customHeight="1">
      <c r="A47" s="594"/>
      <c r="B47" s="92"/>
      <c r="C47" s="92" t="s">
        <v>479</v>
      </c>
      <c r="D47" s="92"/>
      <c r="E47" s="135"/>
      <c r="F47" s="436"/>
      <c r="G47" s="436"/>
      <c r="H47" s="525"/>
      <c r="I47" s="436"/>
      <c r="J47" s="485"/>
      <c r="K47" s="485"/>
      <c r="L47" s="485"/>
      <c r="M47" s="485"/>
      <c r="N47" s="906"/>
      <c r="O47" s="485"/>
      <c r="P47" s="485"/>
      <c r="Q47" s="485"/>
      <c r="R47" s="485"/>
      <c r="S47" s="906"/>
      <c r="T47" s="485"/>
      <c r="U47" s="485"/>
      <c r="V47" s="485"/>
      <c r="W47" s="485"/>
    </row>
    <row r="48" spans="1:23" s="514" customFormat="1" ht="15" customHeight="1">
      <c r="A48" s="421"/>
      <c r="B48" s="122" t="s">
        <v>407</v>
      </c>
      <c r="C48" s="122"/>
      <c r="D48" s="123"/>
      <c r="E48" s="124"/>
      <c r="F48" s="814"/>
      <c r="G48" s="528"/>
      <c r="H48" s="815"/>
      <c r="I48" s="528"/>
      <c r="J48" s="779"/>
      <c r="K48" s="779"/>
      <c r="L48" s="779"/>
      <c r="M48" s="779"/>
      <c r="N48" s="523"/>
      <c r="O48" s="779"/>
      <c r="P48" s="779"/>
      <c r="Q48" s="779"/>
      <c r="R48" s="779"/>
      <c r="S48" s="523"/>
      <c r="T48" s="779"/>
      <c r="U48" s="779"/>
      <c r="V48" s="779"/>
      <c r="W48" s="779"/>
    </row>
    <row r="49" spans="1:23" s="436" customFormat="1" ht="15" customHeight="1">
      <c r="A49" s="594"/>
      <c r="B49" s="92"/>
      <c r="C49" s="92" t="s">
        <v>408</v>
      </c>
      <c r="D49" s="135"/>
      <c r="E49" s="25"/>
      <c r="F49" s="537"/>
      <c r="G49" s="537"/>
      <c r="H49" s="816"/>
      <c r="I49" s="537"/>
      <c r="J49" s="485"/>
      <c r="K49" s="485"/>
      <c r="L49" s="485"/>
      <c r="M49" s="485"/>
      <c r="N49" s="538"/>
      <c r="O49" s="485"/>
      <c r="P49" s="485"/>
      <c r="Q49" s="485"/>
      <c r="R49" s="485"/>
      <c r="S49" s="538"/>
      <c r="T49" s="485"/>
      <c r="U49" s="485"/>
      <c r="V49" s="485"/>
      <c r="W49" s="485"/>
    </row>
    <row r="50" spans="1:23" s="401" customFormat="1" ht="15" customHeight="1">
      <c r="A50" s="594"/>
      <c r="B50" s="164"/>
      <c r="C50" s="164" t="s">
        <v>409</v>
      </c>
      <c r="D50" s="186"/>
      <c r="E50" s="165"/>
      <c r="F50" s="814"/>
      <c r="G50" s="528"/>
      <c r="H50" s="815"/>
      <c r="I50" s="528"/>
      <c r="J50" s="534"/>
      <c r="K50" s="534"/>
      <c r="L50" s="534"/>
      <c r="M50" s="534"/>
      <c r="N50" s="523"/>
      <c r="O50" s="534"/>
      <c r="P50" s="534"/>
      <c r="Q50" s="534"/>
      <c r="R50" s="534"/>
      <c r="S50" s="523"/>
      <c r="T50" s="534"/>
      <c r="U50" s="534"/>
      <c r="V50" s="534"/>
      <c r="W50" s="534"/>
    </row>
    <row r="51" spans="1:23" s="436" customFormat="1" ht="15" customHeight="1">
      <c r="A51" s="594"/>
      <c r="B51" s="92"/>
      <c r="C51" s="92"/>
      <c r="D51" s="92" t="s">
        <v>410</v>
      </c>
      <c r="E51" s="25"/>
      <c r="F51" s="537"/>
      <c r="G51" s="537"/>
      <c r="H51" s="816"/>
      <c r="I51" s="537"/>
      <c r="J51" s="485"/>
      <c r="K51" s="485"/>
      <c r="L51" s="485"/>
      <c r="M51" s="485"/>
      <c r="N51" s="538"/>
      <c r="O51" s="485"/>
      <c r="P51" s="485"/>
      <c r="Q51" s="485"/>
      <c r="R51" s="485"/>
      <c r="S51" s="538"/>
      <c r="T51" s="485"/>
      <c r="U51" s="485"/>
      <c r="V51" s="485"/>
      <c r="W51" s="485"/>
    </row>
    <row r="52" spans="1:23" s="436" customFormat="1" ht="15" customHeight="1">
      <c r="A52" s="594"/>
      <c r="B52" s="164"/>
      <c r="C52" s="164"/>
      <c r="D52" s="164"/>
      <c r="E52" s="164" t="s">
        <v>531</v>
      </c>
      <c r="F52" s="912"/>
      <c r="G52" s="912"/>
      <c r="H52" s="815"/>
      <c r="I52" s="912"/>
      <c r="J52" s="535"/>
      <c r="K52" s="535"/>
      <c r="L52" s="535"/>
      <c r="M52" s="535"/>
      <c r="N52" s="538"/>
      <c r="O52" s="535"/>
      <c r="P52" s="535"/>
      <c r="Q52" s="535"/>
      <c r="R52" s="535"/>
      <c r="S52" s="538"/>
      <c r="T52" s="535"/>
      <c r="U52" s="535"/>
      <c r="V52" s="535"/>
      <c r="W52" s="535"/>
    </row>
    <row r="53" spans="1:23" s="401" customFormat="1" ht="15" customHeight="1">
      <c r="A53" s="594"/>
      <c r="B53" s="92"/>
      <c r="C53" s="92"/>
      <c r="D53" s="92" t="s">
        <v>532</v>
      </c>
      <c r="E53" s="25"/>
      <c r="F53" s="528"/>
      <c r="G53" s="528"/>
      <c r="H53" s="816"/>
      <c r="I53" s="528"/>
      <c r="J53" s="530"/>
      <c r="K53" s="530"/>
      <c r="L53" s="530"/>
      <c r="M53" s="530"/>
      <c r="N53" s="773"/>
      <c r="O53" s="530"/>
      <c r="P53" s="530"/>
      <c r="Q53" s="530"/>
      <c r="R53" s="530"/>
      <c r="S53" s="773"/>
      <c r="T53" s="530"/>
      <c r="U53" s="530"/>
      <c r="V53" s="530"/>
      <c r="W53" s="530"/>
    </row>
    <row r="54" spans="1:23" s="484" customFormat="1" ht="18" customHeight="1">
      <c r="A54" s="144"/>
      <c r="B54" s="719" t="s">
        <v>510</v>
      </c>
      <c r="C54" s="720"/>
      <c r="D54" s="721"/>
      <c r="E54" s="908"/>
      <c r="F54" s="784"/>
      <c r="G54" s="486"/>
      <c r="H54" s="785"/>
      <c r="I54" s="486"/>
      <c r="J54" s="786"/>
      <c r="K54" s="786"/>
      <c r="L54" s="786"/>
      <c r="M54" s="786"/>
      <c r="N54" s="486"/>
      <c r="O54" s="786"/>
      <c r="P54" s="786"/>
      <c r="Q54" s="786"/>
      <c r="R54" s="786"/>
      <c r="S54" s="486"/>
      <c r="T54" s="786"/>
      <c r="U54" s="786"/>
      <c r="V54" s="786"/>
      <c r="W54" s="786"/>
    </row>
    <row r="55" spans="1:23" s="514" customFormat="1" ht="15" customHeight="1">
      <c r="A55" s="421"/>
      <c r="B55" s="122" t="s">
        <v>533</v>
      </c>
      <c r="C55" s="122"/>
      <c r="D55" s="122"/>
      <c r="E55" s="123"/>
      <c r="F55" s="913"/>
      <c r="H55" s="533" t="s">
        <v>61</v>
      </c>
      <c r="J55" s="779"/>
      <c r="K55" s="779"/>
      <c r="L55" s="779"/>
      <c r="M55" s="779"/>
      <c r="N55" s="523"/>
      <c r="O55" s="779"/>
      <c r="P55" s="779"/>
      <c r="Q55" s="779"/>
      <c r="R55" s="779"/>
      <c r="S55" s="523"/>
      <c r="T55" s="779"/>
      <c r="U55" s="779"/>
      <c r="V55" s="779"/>
      <c r="W55" s="779"/>
    </row>
    <row r="56" spans="1:23" s="484" customFormat="1" ht="18" customHeight="1">
      <c r="A56" s="144"/>
      <c r="B56" s="541" t="s">
        <v>490</v>
      </c>
      <c r="C56" s="542"/>
      <c r="D56" s="485"/>
      <c r="E56" s="25"/>
      <c r="F56" s="486"/>
      <c r="G56" s="486"/>
      <c r="H56" s="543"/>
      <c r="I56" s="486"/>
      <c r="J56" s="112"/>
      <c r="K56" s="112"/>
      <c r="L56" s="112"/>
      <c r="M56" s="112"/>
      <c r="N56" s="486"/>
      <c r="O56" s="112"/>
      <c r="P56" s="112"/>
      <c r="Q56" s="112"/>
      <c r="R56" s="112"/>
      <c r="S56" s="486"/>
      <c r="T56" s="112"/>
      <c r="U56" s="112"/>
      <c r="V56" s="112"/>
      <c r="W56" s="112"/>
    </row>
    <row r="57" spans="1:23" s="436" customFormat="1" ht="15" customHeight="1">
      <c r="A57" s="594"/>
      <c r="B57" s="544" t="s">
        <v>414</v>
      </c>
      <c r="C57" s="544"/>
      <c r="D57" s="544"/>
      <c r="E57" s="902"/>
      <c r="F57" s="820"/>
      <c r="H57" s="515"/>
      <c r="J57" s="821"/>
      <c r="K57" s="821"/>
      <c r="L57" s="821"/>
      <c r="M57" s="821"/>
      <c r="N57" s="538"/>
      <c r="O57" s="821"/>
      <c r="P57" s="821"/>
      <c r="Q57" s="821"/>
      <c r="R57" s="821"/>
      <c r="S57" s="538"/>
      <c r="T57" s="821"/>
      <c r="U57" s="821"/>
      <c r="V57" s="821"/>
      <c r="W57" s="821"/>
    </row>
    <row r="58" spans="1:23" s="436" customFormat="1" ht="15" customHeight="1">
      <c r="A58" s="594"/>
      <c r="B58" s="92" t="s">
        <v>415</v>
      </c>
      <c r="C58" s="92"/>
      <c r="D58" s="92"/>
      <c r="E58" s="135"/>
      <c r="H58" s="525"/>
      <c r="J58" s="485"/>
      <c r="K58" s="485"/>
      <c r="L58" s="485"/>
      <c r="M58" s="485"/>
      <c r="N58" s="538"/>
      <c r="O58" s="485"/>
      <c r="P58" s="485"/>
      <c r="Q58" s="485"/>
      <c r="R58" s="485"/>
      <c r="S58" s="538"/>
      <c r="T58" s="485"/>
      <c r="U58" s="485"/>
      <c r="V58" s="485"/>
      <c r="W58" s="485"/>
    </row>
    <row r="59" spans="1:23" s="436" customFormat="1" ht="15" customHeight="1">
      <c r="A59" s="594"/>
      <c r="B59" s="164" t="s">
        <v>492</v>
      </c>
      <c r="C59" s="164"/>
      <c r="D59" s="164"/>
      <c r="E59" s="186"/>
      <c r="F59" s="532"/>
      <c r="H59" s="533"/>
      <c r="J59" s="535"/>
      <c r="K59" s="535"/>
      <c r="L59" s="535"/>
      <c r="M59" s="535"/>
      <c r="N59" s="538"/>
      <c r="O59" s="535"/>
      <c r="P59" s="535"/>
      <c r="Q59" s="535"/>
      <c r="R59" s="535"/>
      <c r="S59" s="538"/>
      <c r="T59" s="535"/>
      <c r="U59" s="535"/>
      <c r="V59" s="535"/>
      <c r="W59" s="535"/>
    </row>
    <row r="60" spans="1:23" s="484" customFormat="1" ht="18" customHeight="1">
      <c r="A60" s="144"/>
      <c r="B60" s="719" t="s">
        <v>494</v>
      </c>
      <c r="C60" s="720"/>
      <c r="D60" s="721"/>
      <c r="E60" s="908"/>
      <c r="F60" s="784"/>
      <c r="G60" s="486"/>
      <c r="H60" s="785"/>
      <c r="I60" s="486"/>
      <c r="J60" s="914"/>
      <c r="K60" s="914"/>
      <c r="L60" s="914"/>
      <c r="M60" s="914"/>
      <c r="N60" s="486"/>
      <c r="O60" s="914"/>
      <c r="P60" s="914"/>
      <c r="Q60" s="914"/>
      <c r="R60" s="914"/>
      <c r="S60" s="486"/>
      <c r="T60" s="914"/>
      <c r="U60" s="914"/>
      <c r="V60" s="914"/>
      <c r="W60" s="914"/>
    </row>
    <row r="61" spans="1:23" s="436" customFormat="1" ht="15" customHeight="1">
      <c r="A61" s="594"/>
      <c r="B61" s="164" t="s">
        <v>495</v>
      </c>
      <c r="C61" s="165"/>
      <c r="D61" s="164"/>
      <c r="E61" s="186"/>
      <c r="F61" s="532"/>
      <c r="H61" s="533"/>
      <c r="J61" s="821"/>
      <c r="K61" s="821"/>
      <c r="L61" s="821"/>
      <c r="M61" s="821"/>
      <c r="N61" s="538"/>
      <c r="O61" s="821"/>
      <c r="P61" s="821"/>
      <c r="Q61" s="821"/>
      <c r="R61" s="821"/>
      <c r="S61" s="538"/>
      <c r="T61" s="821"/>
      <c r="U61" s="821"/>
      <c r="V61" s="821"/>
      <c r="W61" s="821"/>
    </row>
    <row r="62" spans="1:23" s="436" customFormat="1" ht="15" customHeight="1">
      <c r="A62" s="594"/>
      <c r="B62" s="92" t="s">
        <v>71</v>
      </c>
      <c r="C62" s="92"/>
      <c r="D62" s="92"/>
      <c r="E62" s="135"/>
      <c r="H62" s="525" t="s">
        <v>70</v>
      </c>
      <c r="J62" s="915"/>
      <c r="K62" s="915"/>
      <c r="L62" s="916"/>
      <c r="M62" s="915"/>
      <c r="N62" s="538"/>
      <c r="O62" s="915"/>
      <c r="P62" s="915"/>
      <c r="Q62" s="915"/>
      <c r="R62" s="915"/>
      <c r="S62" s="538"/>
      <c r="T62" s="915"/>
      <c r="U62" s="915"/>
      <c r="V62" s="915"/>
      <c r="W62" s="915"/>
    </row>
    <row r="63" spans="1:23" s="484" customFormat="1" ht="18" customHeight="1">
      <c r="A63" s="144"/>
      <c r="B63" s="541" t="s">
        <v>534</v>
      </c>
      <c r="C63" s="542"/>
      <c r="D63" s="485"/>
      <c r="E63" s="25"/>
      <c r="F63" s="486"/>
      <c r="G63" s="486"/>
      <c r="H63" s="543"/>
      <c r="I63" s="486"/>
      <c r="J63" s="917"/>
      <c r="K63" s="917"/>
      <c r="L63" s="917"/>
      <c r="M63" s="917"/>
      <c r="N63" s="486"/>
      <c r="O63" s="917"/>
      <c r="P63" s="917"/>
      <c r="Q63" s="917"/>
      <c r="R63" s="917"/>
      <c r="S63" s="486"/>
      <c r="T63" s="917"/>
      <c r="U63" s="917"/>
      <c r="V63" s="917"/>
      <c r="W63" s="917"/>
    </row>
    <row r="64" spans="1:23" s="436" customFormat="1" ht="15" customHeight="1">
      <c r="A64" s="594"/>
      <c r="B64" s="544" t="s">
        <v>535</v>
      </c>
      <c r="C64" s="918"/>
      <c r="D64" s="544"/>
      <c r="E64" s="902"/>
      <c r="F64" s="820"/>
      <c r="H64" s="515" t="s">
        <v>76</v>
      </c>
      <c r="J64" s="823"/>
      <c r="K64" s="823"/>
      <c r="L64" s="824"/>
      <c r="M64" s="823"/>
      <c r="N64" s="538"/>
      <c r="O64" s="823"/>
      <c r="P64" s="823"/>
      <c r="Q64" s="823"/>
      <c r="R64" s="823"/>
      <c r="S64" s="538"/>
      <c r="T64" s="823"/>
      <c r="U64" s="823"/>
      <c r="V64" s="823"/>
      <c r="W64" s="823"/>
    </row>
    <row r="65" spans="1:23" s="436" customFormat="1" ht="15" customHeight="1">
      <c r="A65" s="594"/>
      <c r="B65" s="320" t="s">
        <v>536</v>
      </c>
      <c r="C65" s="919"/>
      <c r="D65" s="320"/>
      <c r="E65" s="321"/>
      <c r="F65" s="825"/>
      <c r="H65" s="520" t="s">
        <v>79</v>
      </c>
      <c r="J65" s="920"/>
      <c r="K65" s="920"/>
      <c r="L65" s="920"/>
      <c r="M65" s="920"/>
      <c r="N65" s="538"/>
      <c r="O65" s="920"/>
      <c r="P65" s="921"/>
      <c r="Q65" s="920"/>
      <c r="R65" s="920"/>
      <c r="S65" s="538"/>
      <c r="T65" s="921"/>
      <c r="U65" s="921"/>
      <c r="V65" s="920"/>
      <c r="W65" s="920"/>
    </row>
    <row r="66" spans="1:5" ht="15">
      <c r="A66" s="575"/>
      <c r="B66" s="23"/>
      <c r="C66" s="502"/>
      <c r="D66" s="502"/>
      <c r="E66" s="502"/>
    </row>
    <row r="67" spans="1:5" ht="14.25">
      <c r="A67" s="575"/>
      <c r="B67" s="23" t="s">
        <v>537</v>
      </c>
      <c r="C67" s="502"/>
      <c r="D67" s="502"/>
      <c r="E67" s="502"/>
    </row>
    <row r="68" ht="14.25"/>
  </sheetData>
  <sheetProtection selectLockedCells="1" selectUnlockedCells="1"/>
  <mergeCells count="5">
    <mergeCell ref="B6:F7"/>
    <mergeCell ref="H6:H7"/>
    <mergeCell ref="J6:M6"/>
    <mergeCell ref="O6:R6"/>
    <mergeCell ref="T6:W6"/>
  </mergeCells>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rowBreaks count="1" manualBreakCount="1">
    <brk id="41" max="255" man="1"/>
  </rowBreaks>
  <drawing r:id="rId1"/>
</worksheet>
</file>

<file path=xl/worksheets/sheet16.xml><?xml version="1.0" encoding="utf-8"?>
<worksheet xmlns="http://schemas.openxmlformats.org/spreadsheetml/2006/main" xmlns:r="http://schemas.openxmlformats.org/officeDocument/2006/relationships">
  <sheetPr codeName="Feuil17">
    <tabColor indexed="24"/>
  </sheetPr>
  <dimension ref="A1:BA70"/>
  <sheetViews>
    <sheetView showGridLines="0" showOutlineSymbols="0" view="pageBreakPreview" zoomScale="75" zoomScaleNormal="70" zoomScaleSheetLayoutView="75" workbookViewId="0" topLeftCell="A1">
      <pane xSplit="8" ySplit="7" topLeftCell="I26" activePane="bottomRight" state="frozen"/>
      <selection pane="topLeft" activeCell="A1" sqref="A1"/>
      <selection pane="topRight" activeCell="I1" sqref="I1"/>
      <selection pane="bottomLeft" activeCell="A26" sqref="A26"/>
      <selection pane="bottomRight" activeCell="Q61" sqref="A1:IV65536"/>
    </sheetView>
  </sheetViews>
  <sheetFormatPr defaultColWidth="10.28125" defaultRowHeight="12.75" outlineLevelCol="1"/>
  <cols>
    <col min="1" max="1" width="2.8515625" style="575" customWidth="1"/>
    <col min="2" max="5" width="2.8515625" style="502" customWidth="1"/>
    <col min="6" max="6" width="50.00390625" style="502" customWidth="1"/>
    <col min="7" max="7" width="0.9921875" style="404" customWidth="1"/>
    <col min="8" max="8" width="11.421875" style="588" customWidth="1"/>
    <col min="9" max="9" width="2.7109375" style="404" customWidth="1"/>
    <col min="10" max="10" width="11.421875" style="94" customWidth="1" outlineLevel="1"/>
    <col min="11" max="11" width="11.421875" style="15" customWidth="1"/>
    <col min="12" max="12" width="11.140625" style="94" customWidth="1"/>
    <col min="13" max="13" width="11.140625" style="15" customWidth="1"/>
    <col min="14" max="14" width="11.140625" style="94" customWidth="1"/>
    <col min="15" max="15" width="11.140625" style="15" customWidth="1"/>
    <col min="16" max="16" width="11.140625" style="94" customWidth="1"/>
    <col min="17" max="17" width="11.140625" style="15" customWidth="1"/>
    <col min="18" max="18" width="11.140625" style="94" customWidth="1"/>
    <col min="19" max="19" width="11.140625" style="15" customWidth="1"/>
    <col min="20" max="20" width="11.140625" style="94" customWidth="1"/>
    <col min="21" max="21" width="11.140625" style="15" customWidth="1"/>
    <col min="22" max="22" width="11.140625" style="94" customWidth="1"/>
    <col min="23" max="23" width="11.140625" style="15" customWidth="1"/>
    <col min="24" max="24" width="2.7109375" style="3" customWidth="1"/>
    <col min="25" max="25" width="11.421875" style="94" customWidth="1" outlineLevel="1"/>
    <col min="26" max="26" width="11.421875" style="15" customWidth="1"/>
    <col min="27" max="27" width="11.140625" style="94" customWidth="1"/>
    <col min="28" max="28" width="11.140625" style="15" customWidth="1"/>
    <col min="29" max="29" width="11.140625" style="94" customWidth="1"/>
    <col min="30" max="30" width="11.140625" style="15" customWidth="1"/>
    <col min="31" max="31" width="11.140625" style="94" customWidth="1"/>
    <col min="32" max="32" width="11.140625" style="15" customWidth="1"/>
    <col min="33" max="33" width="11.140625" style="94" customWidth="1"/>
    <col min="34" max="34" width="11.140625" style="15" customWidth="1"/>
    <col min="35" max="35" width="11.140625" style="94" customWidth="1"/>
    <col min="36" max="36" width="11.140625" style="15" customWidth="1"/>
    <col min="37" max="37" width="11.140625" style="94" customWidth="1"/>
    <col min="38" max="38" width="11.140625" style="15" customWidth="1"/>
    <col min="39" max="39" width="2.7109375" style="3" customWidth="1"/>
    <col min="40" max="40" width="11.421875" style="94" customWidth="1" outlineLevel="1"/>
    <col min="41" max="41" width="11.421875" style="15" customWidth="1"/>
    <col min="42" max="42" width="11.140625" style="94" customWidth="1"/>
    <col min="43" max="43" width="11.140625" style="15" customWidth="1"/>
    <col min="44" max="44" width="11.140625" style="94" customWidth="1"/>
    <col min="45" max="45" width="11.140625" style="15" customWidth="1"/>
    <col min="46" max="46" width="11.140625" style="94" customWidth="1"/>
    <col min="47" max="47" width="11.140625" style="15" customWidth="1"/>
    <col min="48" max="48" width="11.140625" style="94" customWidth="1"/>
    <col min="49" max="49" width="11.140625" style="15" customWidth="1"/>
    <col min="50" max="50" width="11.140625" style="94" customWidth="1"/>
    <col min="51" max="51" width="11.140625" style="15" customWidth="1"/>
    <col min="52" max="52" width="11.140625" style="94" customWidth="1"/>
    <col min="53" max="53" width="11.140625" style="15" customWidth="1"/>
    <col min="54" max="16384" width="11.421875" style="3" customWidth="1"/>
  </cols>
  <sheetData>
    <row r="1" spans="1:9" ht="12.75">
      <c r="A1" s="405"/>
      <c r="B1" s="91"/>
      <c r="C1" s="92"/>
      <c r="D1" s="92"/>
      <c r="E1" s="135"/>
      <c r="F1" s="3"/>
      <c r="G1" s="15"/>
      <c r="H1" s="93"/>
      <c r="I1" s="15"/>
    </row>
    <row r="2" spans="1:9" ht="12.75">
      <c r="A2" s="405"/>
      <c r="B2" s="91"/>
      <c r="C2" s="92"/>
      <c r="D2" s="92"/>
      <c r="E2" s="135"/>
      <c r="F2" s="3"/>
      <c r="G2" s="15"/>
      <c r="H2" s="93"/>
      <c r="I2" s="15"/>
    </row>
    <row r="3" spans="1:9" ht="12.75">
      <c r="A3" s="405"/>
      <c r="B3" s="91"/>
      <c r="C3" s="92"/>
      <c r="D3" s="92"/>
      <c r="E3" s="135"/>
      <c r="F3" s="3"/>
      <c r="G3" s="15"/>
      <c r="H3" s="93"/>
      <c r="I3" s="15"/>
    </row>
    <row r="4" spans="1:9" ht="12.75">
      <c r="A4" s="405"/>
      <c r="B4" s="91"/>
      <c r="C4" s="92"/>
      <c r="D4" s="92"/>
      <c r="E4" s="135"/>
      <c r="F4" s="3"/>
      <c r="G4" s="15"/>
      <c r="H4" s="93"/>
      <c r="I4" s="15"/>
    </row>
    <row r="5" spans="1:9" ht="12.75">
      <c r="A5" s="405"/>
      <c r="B5" s="91"/>
      <c r="C5" s="92"/>
      <c r="D5" s="92"/>
      <c r="E5" s="135"/>
      <c r="F5" s="3"/>
      <c r="G5" s="15"/>
      <c r="H5" s="93"/>
      <c r="I5" s="15"/>
    </row>
    <row r="6" spans="1:53" ht="22.5" customHeight="1">
      <c r="A6" s="405"/>
      <c r="B6" s="96" t="s">
        <v>222</v>
      </c>
      <c r="C6" s="96"/>
      <c r="D6" s="96"/>
      <c r="E6" s="96"/>
      <c r="F6" s="96"/>
      <c r="G6" s="97"/>
      <c r="H6" s="506" t="s">
        <v>223</v>
      </c>
      <c r="I6" s="97"/>
      <c r="J6" s="98">
        <v>2009</v>
      </c>
      <c r="K6" s="98"/>
      <c r="L6" s="98"/>
      <c r="M6" s="98"/>
      <c r="N6" s="98"/>
      <c r="O6" s="98"/>
      <c r="P6" s="98"/>
      <c r="Q6" s="98"/>
      <c r="R6" s="98"/>
      <c r="S6" s="98"/>
      <c r="T6" s="98"/>
      <c r="U6" s="98"/>
      <c r="V6" s="98"/>
      <c r="W6" s="98"/>
      <c r="Y6" s="98">
        <v>2010</v>
      </c>
      <c r="Z6" s="98"/>
      <c r="AA6" s="98"/>
      <c r="AB6" s="98"/>
      <c r="AC6" s="98"/>
      <c r="AD6" s="98"/>
      <c r="AE6" s="98"/>
      <c r="AF6" s="98"/>
      <c r="AG6" s="98"/>
      <c r="AH6" s="98"/>
      <c r="AI6" s="98"/>
      <c r="AJ6" s="98"/>
      <c r="AK6" s="98"/>
      <c r="AL6" s="98"/>
      <c r="AN6" s="98">
        <v>2011</v>
      </c>
      <c r="AO6" s="98"/>
      <c r="AP6" s="98"/>
      <c r="AQ6" s="98"/>
      <c r="AR6" s="98"/>
      <c r="AS6" s="98"/>
      <c r="AT6" s="98"/>
      <c r="AU6" s="98"/>
      <c r="AV6" s="98"/>
      <c r="AW6" s="98"/>
      <c r="AX6" s="98"/>
      <c r="AY6" s="98"/>
      <c r="AZ6" s="98"/>
      <c r="BA6" s="98"/>
    </row>
    <row r="7" spans="1:53" ht="28.5" customHeight="1">
      <c r="A7" s="405"/>
      <c r="B7" s="96"/>
      <c r="C7" s="96"/>
      <c r="D7" s="96"/>
      <c r="E7" s="96"/>
      <c r="F7" s="96"/>
      <c r="G7" s="97"/>
      <c r="H7" s="506"/>
      <c r="I7" s="97"/>
      <c r="J7" s="99" t="s">
        <v>224</v>
      </c>
      <c r="K7" s="100" t="s">
        <v>225</v>
      </c>
      <c r="L7" s="99" t="s">
        <v>226</v>
      </c>
      <c r="M7" s="100" t="s">
        <v>227</v>
      </c>
      <c r="N7" s="101" t="s">
        <v>228</v>
      </c>
      <c r="O7" s="102" t="s">
        <v>229</v>
      </c>
      <c r="P7" s="99" t="s">
        <v>230</v>
      </c>
      <c r="Q7" s="100" t="s">
        <v>231</v>
      </c>
      <c r="R7" s="99" t="s">
        <v>232</v>
      </c>
      <c r="S7" s="100" t="s">
        <v>233</v>
      </c>
      <c r="T7" s="101" t="s">
        <v>234</v>
      </c>
      <c r="U7" s="100" t="s">
        <v>235</v>
      </c>
      <c r="V7" s="103" t="s">
        <v>236</v>
      </c>
      <c r="W7" s="100" t="s">
        <v>237</v>
      </c>
      <c r="Y7" s="99" t="s">
        <v>238</v>
      </c>
      <c r="Z7" s="100" t="s">
        <v>239</v>
      </c>
      <c r="AA7" s="99" t="s">
        <v>240</v>
      </c>
      <c r="AB7" s="100" t="s">
        <v>241</v>
      </c>
      <c r="AC7" s="101" t="s">
        <v>242</v>
      </c>
      <c r="AD7" s="102" t="s">
        <v>243</v>
      </c>
      <c r="AE7" s="99" t="s">
        <v>244</v>
      </c>
      <c r="AF7" s="100" t="s">
        <v>245</v>
      </c>
      <c r="AG7" s="99" t="s">
        <v>246</v>
      </c>
      <c r="AH7" s="100" t="s">
        <v>247</v>
      </c>
      <c r="AI7" s="101" t="s">
        <v>248</v>
      </c>
      <c r="AJ7" s="100" t="s">
        <v>249</v>
      </c>
      <c r="AK7" s="103" t="s">
        <v>250</v>
      </c>
      <c r="AL7" s="100" t="s">
        <v>251</v>
      </c>
      <c r="AN7" s="99" t="s">
        <v>252</v>
      </c>
      <c r="AO7" s="100" t="s">
        <v>253</v>
      </c>
      <c r="AP7" s="99" t="s">
        <v>254</v>
      </c>
      <c r="AQ7" s="100" t="s">
        <v>255</v>
      </c>
      <c r="AR7" s="101" t="s">
        <v>256</v>
      </c>
      <c r="AS7" s="102" t="s">
        <v>257</v>
      </c>
      <c r="AT7" s="99" t="s">
        <v>258</v>
      </c>
      <c r="AU7" s="100" t="s">
        <v>259</v>
      </c>
      <c r="AV7" s="99" t="s">
        <v>260</v>
      </c>
      <c r="AW7" s="100" t="s">
        <v>261</v>
      </c>
      <c r="AX7" s="101" t="s">
        <v>262</v>
      </c>
      <c r="AY7" s="100" t="s">
        <v>263</v>
      </c>
      <c r="AZ7" s="103" t="s">
        <v>264</v>
      </c>
      <c r="BA7" s="100" t="s">
        <v>265</v>
      </c>
    </row>
    <row r="8" spans="1:53" s="3" customFormat="1" ht="10.5" customHeight="1">
      <c r="A8" s="405"/>
      <c r="B8" s="106"/>
      <c r="C8" s="91"/>
      <c r="D8" s="92"/>
      <c r="E8" s="92"/>
      <c r="F8" s="135"/>
      <c r="G8" s="135"/>
      <c r="H8" s="458"/>
      <c r="I8" s="135"/>
      <c r="J8" s="828"/>
      <c r="L8" s="104"/>
      <c r="M8" s="105"/>
      <c r="N8" s="104"/>
      <c r="O8" s="105"/>
      <c r="P8" s="104"/>
      <c r="Q8" s="105"/>
      <c r="R8" s="104"/>
      <c r="S8" s="105"/>
      <c r="T8" s="104"/>
      <c r="U8" s="105"/>
      <c r="V8" s="104"/>
      <c r="W8" s="105"/>
      <c r="X8" s="104"/>
      <c r="Y8" s="828"/>
      <c r="AA8" s="104"/>
      <c r="AB8" s="105"/>
      <c r="AC8" s="104"/>
      <c r="AD8" s="105"/>
      <c r="AE8" s="104"/>
      <c r="AF8" s="105"/>
      <c r="AG8" s="104"/>
      <c r="AH8" s="105"/>
      <c r="AI8" s="104"/>
      <c r="AJ8" s="105"/>
      <c r="AK8" s="104"/>
      <c r="AL8" s="105"/>
      <c r="AM8" s="104"/>
      <c r="AN8" s="828"/>
      <c r="AP8" s="104"/>
      <c r="AQ8" s="105"/>
      <c r="AR8" s="104"/>
      <c r="AS8" s="105"/>
      <c r="AT8" s="104"/>
      <c r="AU8" s="105"/>
      <c r="AV8" s="104"/>
      <c r="AW8" s="105"/>
      <c r="AX8" s="104"/>
      <c r="AY8" s="105"/>
      <c r="AZ8" s="104"/>
      <c r="BA8" s="105"/>
    </row>
    <row r="9" spans="1:53" s="3" customFormat="1" ht="8.25" customHeight="1">
      <c r="A9" s="405"/>
      <c r="B9" s="91"/>
      <c r="C9" s="92"/>
      <c r="D9" s="92"/>
      <c r="E9" s="135"/>
      <c r="G9" s="15"/>
      <c r="H9" s="93"/>
      <c r="I9" s="15"/>
      <c r="J9" s="104"/>
      <c r="K9" s="105"/>
      <c r="L9" s="104"/>
      <c r="M9" s="105"/>
      <c r="N9" s="104"/>
      <c r="O9" s="105"/>
      <c r="P9" s="104"/>
      <c r="Q9" s="105"/>
      <c r="R9" s="104"/>
      <c r="S9" s="105"/>
      <c r="T9" s="104"/>
      <c r="U9" s="105"/>
      <c r="V9" s="104"/>
      <c r="W9" s="105"/>
      <c r="Y9" s="104"/>
      <c r="Z9" s="105"/>
      <c r="AA9" s="104"/>
      <c r="AB9" s="105"/>
      <c r="AC9" s="104"/>
      <c r="AD9" s="105"/>
      <c r="AE9" s="104"/>
      <c r="AF9" s="105"/>
      <c r="AG9" s="104"/>
      <c r="AH9" s="105"/>
      <c r="AI9" s="104"/>
      <c r="AJ9" s="105"/>
      <c r="AK9" s="104"/>
      <c r="AL9" s="105"/>
      <c r="AN9" s="104"/>
      <c r="AO9" s="105"/>
      <c r="AP9" s="104"/>
      <c r="AQ9" s="105"/>
      <c r="AR9" s="104"/>
      <c r="AS9" s="105"/>
      <c r="AT9" s="104"/>
      <c r="AU9" s="105"/>
      <c r="AV9" s="104"/>
      <c r="AW9" s="105"/>
      <c r="AX9" s="104"/>
      <c r="AY9" s="105"/>
      <c r="AZ9" s="104"/>
      <c r="BA9" s="105"/>
    </row>
    <row r="10" spans="1:53" s="702" customFormat="1" ht="15" customHeight="1">
      <c r="A10" s="690"/>
      <c r="B10" s="108" t="s">
        <v>267</v>
      </c>
      <c r="C10" s="108"/>
      <c r="D10" s="110"/>
      <c r="E10" s="922"/>
      <c r="F10" s="712"/>
      <c r="G10" s="486"/>
      <c r="H10" s="457"/>
      <c r="I10" s="486"/>
      <c r="J10" s="589">
        <f>'Group - financial KPIs'!J23</f>
        <v>0</v>
      </c>
      <c r="K10" s="592">
        <f>'Group - financial KPIs'!K23</f>
        <v>0</v>
      </c>
      <c r="L10" s="589">
        <f>'Group - financial KPIs'!L23</f>
        <v>0</v>
      </c>
      <c r="M10" s="592">
        <f>'Group - financial KPIs'!M23</f>
        <v>0</v>
      </c>
      <c r="N10" s="591">
        <f>'Group - financial KPIs'!N23</f>
        <v>0</v>
      </c>
      <c r="O10" s="590">
        <f>'Group - financial KPIs'!O23</f>
        <v>0</v>
      </c>
      <c r="P10" s="589">
        <f>'Group - financial KPIs'!P23</f>
        <v>0</v>
      </c>
      <c r="Q10" s="592">
        <f>'Group - financial KPIs'!Q23</f>
        <v>0</v>
      </c>
      <c r="R10" s="589">
        <f>'Group - financial KPIs'!R23</f>
        <v>0</v>
      </c>
      <c r="S10" s="592">
        <f>'Group - financial KPIs'!S23</f>
        <v>0</v>
      </c>
      <c r="T10" s="591">
        <f>'Group - financial KPIs'!T23</f>
        <v>0</v>
      </c>
      <c r="U10" s="680">
        <f>'Group - financial KPIs'!U23</f>
        <v>0</v>
      </c>
      <c r="V10" s="589">
        <f>'Group - financial KPIs'!V23</f>
        <v>0</v>
      </c>
      <c r="W10" s="592">
        <f>'Group - financial KPIs'!W23</f>
        <v>0</v>
      </c>
      <c r="Y10" s="589">
        <f>'Group - financial KPIs'!Y23</f>
        <v>0</v>
      </c>
      <c r="Z10" s="592">
        <f>'Group - financial KPIs'!Z23</f>
        <v>0</v>
      </c>
      <c r="AA10" s="589">
        <f>'Group - financial KPIs'!AA23</f>
        <v>0</v>
      </c>
      <c r="AB10" s="592">
        <f>'Group - financial KPIs'!AB23</f>
        <v>0</v>
      </c>
      <c r="AC10" s="591">
        <f>'Group - financial KPIs'!AC23</f>
        <v>0</v>
      </c>
      <c r="AD10" s="590">
        <f>'Group - financial KPIs'!AD23</f>
        <v>0</v>
      </c>
      <c r="AE10" s="589">
        <f>'Group - financial KPIs'!AE23</f>
        <v>0</v>
      </c>
      <c r="AF10" s="592">
        <f>'Group - financial KPIs'!AF23</f>
        <v>0</v>
      </c>
      <c r="AG10" s="589">
        <f>'Group - financial KPIs'!AG23</f>
        <v>0</v>
      </c>
      <c r="AH10" s="592">
        <f>'Group - financial KPIs'!AH23</f>
        <v>0</v>
      </c>
      <c r="AI10" s="591">
        <f>'Group - financial KPIs'!AI23</f>
        <v>0</v>
      </c>
      <c r="AJ10" s="680">
        <f>'Group - financial KPIs'!AJ23</f>
        <v>0</v>
      </c>
      <c r="AK10" s="589">
        <f>'Group - financial KPIs'!AK23</f>
        <v>0</v>
      </c>
      <c r="AL10" s="592">
        <f>'Group - financial KPIs'!AL23</f>
        <v>0</v>
      </c>
      <c r="AN10" s="589">
        <v>2153</v>
      </c>
      <c r="AO10" s="592">
        <v>2136</v>
      </c>
      <c r="AP10" s="589"/>
      <c r="AQ10" s="592"/>
      <c r="AR10" s="591"/>
      <c r="AS10" s="590"/>
      <c r="AT10" s="589"/>
      <c r="AU10" s="592"/>
      <c r="AV10" s="589"/>
      <c r="AW10" s="592"/>
      <c r="AX10" s="591"/>
      <c r="AY10" s="680"/>
      <c r="AZ10" s="589"/>
      <c r="BA10" s="592"/>
    </row>
    <row r="11" spans="2:53" s="482" customFormat="1" ht="15" customHeight="1">
      <c r="B11" s="135" t="s">
        <v>375</v>
      </c>
      <c r="C11" s="409"/>
      <c r="D11" s="409"/>
      <c r="E11" s="135"/>
      <c r="F11" s="135"/>
      <c r="G11" s="135"/>
      <c r="H11" s="458"/>
      <c r="I11" s="135"/>
      <c r="J11" s="923"/>
      <c r="K11" s="412" t="e">
        <f>(K10-J10)/J10</f>
        <v>#DIV/0!</v>
      </c>
      <c r="L11" s="923"/>
      <c r="M11" s="412" t="e">
        <f>(M10-L10)/L10</f>
        <v>#DIV/0!</v>
      </c>
      <c r="N11" s="689"/>
      <c r="O11" s="414" t="e">
        <f>(O10-N10)/N10</f>
        <v>#DIV/0!</v>
      </c>
      <c r="P11" s="923"/>
      <c r="Q11" s="412" t="e">
        <f>(Q10-P10)/P10</f>
        <v>#DIV/0!</v>
      </c>
      <c r="R11" s="923"/>
      <c r="S11" s="412" t="e">
        <f>(S10-R10)/R10</f>
        <v>#DIV/0!</v>
      </c>
      <c r="T11" s="689"/>
      <c r="U11" s="415" t="e">
        <f>(U10-T10)/T10</f>
        <v>#DIV/0!</v>
      </c>
      <c r="V11" s="923"/>
      <c r="W11" s="412" t="e">
        <f>(W10-V10)/V10</f>
        <v>#DIV/0!</v>
      </c>
      <c r="X11" s="484"/>
      <c r="Y11" s="923"/>
      <c r="Z11" s="412" t="e">
        <f>(Z10-Y10)/Y10</f>
        <v>#DIV/0!</v>
      </c>
      <c r="AA11" s="923"/>
      <c r="AB11" s="412" t="e">
        <f>(AB10-AA10)/AA10</f>
        <v>#DIV/0!</v>
      </c>
      <c r="AC11" s="689"/>
      <c r="AD11" s="414" t="e">
        <f>(AD10-AC10)/AC10</f>
        <v>#DIV/0!</v>
      </c>
      <c r="AE11" s="923"/>
      <c r="AF11" s="412" t="e">
        <f>(AF10-AE10)/AE10</f>
        <v>#DIV/0!</v>
      </c>
      <c r="AG11" s="923"/>
      <c r="AH11" s="412" t="e">
        <f>(AH10-AG10)/AG10</f>
        <v>#DIV/0!</v>
      </c>
      <c r="AI11" s="689"/>
      <c r="AJ11" s="415" t="e">
        <f>(AJ10-AI10)/AI10</f>
        <v>#DIV/0!</v>
      </c>
      <c r="AK11" s="923"/>
      <c r="AL11" s="412" t="e">
        <f>(AL10-AK10)/AK10</f>
        <v>#DIV/0!</v>
      </c>
      <c r="AM11" s="484"/>
      <c r="AN11" s="923"/>
      <c r="AO11" s="412">
        <v>-0.008</v>
      </c>
      <c r="AP11" s="923"/>
      <c r="AQ11" s="412"/>
      <c r="AR11" s="689"/>
      <c r="AS11" s="414"/>
      <c r="AT11" s="923"/>
      <c r="AU11" s="412"/>
      <c r="AV11" s="923"/>
      <c r="AW11" s="412"/>
      <c r="AX11" s="689"/>
      <c r="AY11" s="415"/>
      <c r="AZ11" s="923"/>
      <c r="BA11" s="412"/>
    </row>
    <row r="12" spans="2:53" s="482" customFormat="1" ht="15" customHeight="1">
      <c r="B12" s="135" t="s">
        <v>376</v>
      </c>
      <c r="C12" s="417"/>
      <c r="D12" s="417"/>
      <c r="E12" s="418"/>
      <c r="F12" s="417"/>
      <c r="G12" s="417"/>
      <c r="H12" s="718"/>
      <c r="I12" s="417"/>
      <c r="J12" s="923"/>
      <c r="K12" s="412"/>
      <c r="L12" s="923"/>
      <c r="M12" s="412"/>
      <c r="N12" s="689"/>
      <c r="O12" s="414"/>
      <c r="P12" s="923"/>
      <c r="Q12" s="412"/>
      <c r="R12" s="923"/>
      <c r="S12" s="412"/>
      <c r="T12" s="689"/>
      <c r="U12" s="415"/>
      <c r="V12" s="923"/>
      <c r="W12" s="412"/>
      <c r="X12" s="484"/>
      <c r="Y12" s="923"/>
      <c r="Z12" s="412" t="e">
        <f>(Z10-K10)/K10-0.001</f>
        <v>#DIV/0!</v>
      </c>
      <c r="AA12" s="923"/>
      <c r="AB12" s="412" t="e">
        <f>(AB10-M10)/M10+0.001</f>
        <v>#DIV/0!</v>
      </c>
      <c r="AC12" s="689"/>
      <c r="AD12" s="414" t="e">
        <f>(AD10-O10)/O10</f>
        <v>#DIV/0!</v>
      </c>
      <c r="AE12" s="923"/>
      <c r="AF12" s="412" t="e">
        <f>(AF10-Q10)/Q10-0.001</f>
        <v>#DIV/0!</v>
      </c>
      <c r="AG12" s="923"/>
      <c r="AH12" s="412" t="e">
        <f>(AH10-S10)/S10</f>
        <v>#DIV/0!</v>
      </c>
      <c r="AI12" s="689"/>
      <c r="AJ12" s="415" t="e">
        <f>(AJ10-U10)/U10</f>
        <v>#DIV/0!</v>
      </c>
      <c r="AK12" s="923"/>
      <c r="AL12" s="412" t="e">
        <f>(AL10-W10)/W10</f>
        <v>#DIV/0!</v>
      </c>
      <c r="AM12" s="484"/>
      <c r="AN12" s="923"/>
      <c r="AO12" s="412">
        <v>0.202</v>
      </c>
      <c r="AP12" s="923"/>
      <c r="AQ12" s="412"/>
      <c r="AR12" s="689"/>
      <c r="AS12" s="414"/>
      <c r="AT12" s="923"/>
      <c r="AU12" s="412"/>
      <c r="AV12" s="923"/>
      <c r="AW12" s="412"/>
      <c r="AX12" s="689"/>
      <c r="AY12" s="415"/>
      <c r="AZ12" s="923"/>
      <c r="BA12" s="412"/>
    </row>
    <row r="13" spans="1:53" ht="8.25" customHeight="1">
      <c r="A13" s="405"/>
      <c r="B13" s="91"/>
      <c r="C13" s="92"/>
      <c r="D13" s="92"/>
      <c r="E13" s="135"/>
      <c r="F13" s="15"/>
      <c r="G13" s="15"/>
      <c r="H13" s="105"/>
      <c r="I13" s="15"/>
      <c r="J13" s="678"/>
      <c r="K13" s="679"/>
      <c r="L13" s="678"/>
      <c r="M13" s="679"/>
      <c r="N13" s="924"/>
      <c r="O13" s="925"/>
      <c r="P13" s="678"/>
      <c r="Q13" s="679"/>
      <c r="R13" s="678"/>
      <c r="S13" s="679"/>
      <c r="T13" s="924"/>
      <c r="U13" s="926"/>
      <c r="V13" s="678"/>
      <c r="W13" s="679"/>
      <c r="Y13" s="678"/>
      <c r="Z13" s="679"/>
      <c r="AA13" s="678"/>
      <c r="AB13" s="679"/>
      <c r="AC13" s="924"/>
      <c r="AD13" s="925"/>
      <c r="AE13" s="678"/>
      <c r="AF13" s="679"/>
      <c r="AG13" s="678"/>
      <c r="AH13" s="679"/>
      <c r="AI13" s="924"/>
      <c r="AJ13" s="926"/>
      <c r="AK13" s="678"/>
      <c r="AL13" s="679"/>
      <c r="AN13" s="678"/>
      <c r="AO13" s="679"/>
      <c r="AP13" s="678"/>
      <c r="AQ13" s="679"/>
      <c r="AR13" s="924"/>
      <c r="AS13" s="925"/>
      <c r="AT13" s="678"/>
      <c r="AU13" s="679"/>
      <c r="AV13" s="678"/>
      <c r="AW13" s="679"/>
      <c r="AX13" s="924"/>
      <c r="AY13" s="926"/>
      <c r="AZ13" s="678"/>
      <c r="BA13" s="679"/>
    </row>
    <row r="14" spans="1:53" s="702" customFormat="1" ht="15" customHeight="1">
      <c r="A14" s="735"/>
      <c r="B14" s="736"/>
      <c r="C14" s="122" t="s">
        <v>538</v>
      </c>
      <c r="D14" s="737"/>
      <c r="E14" s="736"/>
      <c r="F14" s="736"/>
      <c r="G14" s="738"/>
      <c r="H14" s="739"/>
      <c r="I14" s="738"/>
      <c r="J14" s="638">
        <v>354</v>
      </c>
      <c r="K14" s="643">
        <v>363</v>
      </c>
      <c r="L14" s="638">
        <v>374</v>
      </c>
      <c r="M14" s="645">
        <v>380</v>
      </c>
      <c r="N14" s="641">
        <v>728</v>
      </c>
      <c r="O14" s="639">
        <v>743</v>
      </c>
      <c r="P14" s="638">
        <v>385</v>
      </c>
      <c r="Q14" s="645">
        <v>376</v>
      </c>
      <c r="R14" s="638">
        <v>384</v>
      </c>
      <c r="S14" s="639">
        <v>410</v>
      </c>
      <c r="T14" s="641">
        <v>770</v>
      </c>
      <c r="U14" s="927">
        <v>786</v>
      </c>
      <c r="V14" s="638">
        <v>1497</v>
      </c>
      <c r="W14" s="645">
        <v>1529</v>
      </c>
      <c r="Y14" s="638">
        <v>363</v>
      </c>
      <c r="Z14" s="643">
        <v>384</v>
      </c>
      <c r="AA14" s="638">
        <v>405</v>
      </c>
      <c r="AB14" s="645">
        <v>414</v>
      </c>
      <c r="AC14" s="641">
        <v>767.32</v>
      </c>
      <c r="AD14" s="639">
        <v>797.43</v>
      </c>
      <c r="AE14" s="638">
        <v>394</v>
      </c>
      <c r="AF14" s="645">
        <v>405</v>
      </c>
      <c r="AG14" s="638">
        <v>431</v>
      </c>
      <c r="AH14" s="639">
        <v>419</v>
      </c>
      <c r="AI14" s="641">
        <v>824</v>
      </c>
      <c r="AJ14" s="927">
        <v>824</v>
      </c>
      <c r="AK14" s="638">
        <v>1592</v>
      </c>
      <c r="AL14" s="645">
        <v>1621</v>
      </c>
      <c r="AN14" s="638">
        <v>403</v>
      </c>
      <c r="AO14" s="643">
        <v>389</v>
      </c>
      <c r="AP14" s="638"/>
      <c r="AQ14" s="645"/>
      <c r="AR14" s="641"/>
      <c r="AS14" s="639"/>
      <c r="AT14" s="638"/>
      <c r="AU14" s="645"/>
      <c r="AV14" s="638"/>
      <c r="AW14" s="639"/>
      <c r="AX14" s="641"/>
      <c r="AY14" s="927"/>
      <c r="AZ14" s="638"/>
      <c r="BA14" s="645"/>
    </row>
    <row r="15" spans="1:53" s="702" customFormat="1" ht="15" customHeight="1">
      <c r="A15" s="511"/>
      <c r="B15" s="738"/>
      <c r="C15" s="325"/>
      <c r="D15" s="92" t="s">
        <v>444</v>
      </c>
      <c r="E15" s="738"/>
      <c r="F15" s="738"/>
      <c r="G15" s="738"/>
      <c r="H15" s="402"/>
      <c r="I15" s="738"/>
      <c r="J15" s="648"/>
      <c r="K15" s="653">
        <v>311</v>
      </c>
      <c r="L15" s="658"/>
      <c r="M15" s="655">
        <v>324</v>
      </c>
      <c r="N15" s="651"/>
      <c r="O15" s="649">
        <v>635</v>
      </c>
      <c r="P15" s="658"/>
      <c r="Q15" s="655">
        <v>323</v>
      </c>
      <c r="R15" s="658"/>
      <c r="S15" s="649">
        <v>331</v>
      </c>
      <c r="T15" s="661"/>
      <c r="U15" s="928">
        <v>653</v>
      </c>
      <c r="V15" s="648"/>
      <c r="W15" s="655">
        <v>1289</v>
      </c>
      <c r="X15" s="484"/>
      <c r="Y15" s="648"/>
      <c r="Z15" s="653">
        <v>324</v>
      </c>
      <c r="AA15" s="658"/>
      <c r="AB15" s="610">
        <v>331</v>
      </c>
      <c r="AC15" s="658"/>
      <c r="AD15" s="604">
        <v>656</v>
      </c>
      <c r="AE15" s="658"/>
      <c r="AF15" s="655">
        <v>318</v>
      </c>
      <c r="AG15" s="658"/>
      <c r="AH15" s="649">
        <v>309</v>
      </c>
      <c r="AI15" s="661"/>
      <c r="AJ15" s="928">
        <v>627</v>
      </c>
      <c r="AK15" s="648"/>
      <c r="AL15" s="655">
        <v>1283</v>
      </c>
      <c r="AM15" s="484"/>
      <c r="AN15" s="648"/>
      <c r="AO15" s="653">
        <v>300</v>
      </c>
      <c r="AP15" s="658"/>
      <c r="AQ15" s="412"/>
      <c r="AR15" s="689"/>
      <c r="AS15" s="604"/>
      <c r="AT15" s="658"/>
      <c r="AU15" s="655"/>
      <c r="AV15" s="658"/>
      <c r="AW15" s="649"/>
      <c r="AX15" s="661"/>
      <c r="AY15" s="928"/>
      <c r="AZ15" s="648"/>
      <c r="BA15" s="655"/>
    </row>
    <row r="16" spans="1:53" s="484" customFormat="1" ht="5.25" customHeight="1">
      <c r="A16" s="774"/>
      <c r="B16" s="436"/>
      <c r="C16" s="514"/>
      <c r="D16" s="436"/>
      <c r="E16" s="92"/>
      <c r="F16" s="436"/>
      <c r="G16" s="436"/>
      <c r="H16" s="402"/>
      <c r="I16" s="436"/>
      <c r="J16" s="648"/>
      <c r="K16" s="653"/>
      <c r="L16" s="648"/>
      <c r="M16" s="655"/>
      <c r="N16" s="651"/>
      <c r="O16" s="649"/>
      <c r="P16" s="648"/>
      <c r="Q16" s="655"/>
      <c r="R16" s="648"/>
      <c r="S16" s="649"/>
      <c r="T16" s="651"/>
      <c r="U16" s="928"/>
      <c r="V16" s="648"/>
      <c r="W16" s="655"/>
      <c r="Y16" s="648"/>
      <c r="Z16" s="653"/>
      <c r="AA16" s="648"/>
      <c r="AB16" s="655"/>
      <c r="AC16" s="651"/>
      <c r="AD16" s="649"/>
      <c r="AE16" s="648"/>
      <c r="AF16" s="655"/>
      <c r="AG16" s="648"/>
      <c r="AH16" s="649"/>
      <c r="AI16" s="651"/>
      <c r="AJ16" s="928"/>
      <c r="AK16" s="648"/>
      <c r="AL16" s="655"/>
      <c r="AN16" s="648"/>
      <c r="AO16" s="653"/>
      <c r="AP16" s="648"/>
      <c r="AQ16" s="655"/>
      <c r="AR16" s="651"/>
      <c r="AS16" s="649"/>
      <c r="AT16" s="648"/>
      <c r="AU16" s="655"/>
      <c r="AV16" s="648"/>
      <c r="AW16" s="649"/>
      <c r="AX16" s="651"/>
      <c r="AY16" s="928"/>
      <c r="AZ16" s="648"/>
      <c r="BA16" s="655"/>
    </row>
    <row r="17" spans="1:53" s="702" customFormat="1" ht="15" customHeight="1">
      <c r="A17" s="735"/>
      <c r="B17" s="736"/>
      <c r="C17" s="122" t="s">
        <v>539</v>
      </c>
      <c r="D17" s="737"/>
      <c r="E17" s="736"/>
      <c r="F17" s="736"/>
      <c r="G17" s="738"/>
      <c r="H17" s="739"/>
      <c r="I17" s="738"/>
      <c r="J17" s="638">
        <v>307</v>
      </c>
      <c r="K17" s="643">
        <v>264</v>
      </c>
      <c r="L17" s="638">
        <v>321</v>
      </c>
      <c r="M17" s="645">
        <v>267</v>
      </c>
      <c r="N17" s="641">
        <v>628</v>
      </c>
      <c r="O17" s="639">
        <v>531</v>
      </c>
      <c r="P17" s="638">
        <v>349</v>
      </c>
      <c r="Q17" s="645">
        <v>269</v>
      </c>
      <c r="R17" s="638">
        <v>334</v>
      </c>
      <c r="S17" s="639">
        <v>255</v>
      </c>
      <c r="T17" s="641">
        <v>683</v>
      </c>
      <c r="U17" s="927">
        <v>524</v>
      </c>
      <c r="V17" s="638">
        <v>1310</v>
      </c>
      <c r="W17" s="645">
        <v>1055</v>
      </c>
      <c r="Y17" s="638">
        <v>264</v>
      </c>
      <c r="Z17" s="643">
        <v>237</v>
      </c>
      <c r="AA17" s="638">
        <v>267</v>
      </c>
      <c r="AB17" s="645">
        <v>247.06</v>
      </c>
      <c r="AC17" s="641">
        <v>531</v>
      </c>
      <c r="AD17" s="639">
        <v>483.94</v>
      </c>
      <c r="AE17" s="638">
        <v>270</v>
      </c>
      <c r="AF17" s="645">
        <v>246</v>
      </c>
      <c r="AG17" s="638">
        <v>255</v>
      </c>
      <c r="AH17" s="639">
        <v>243</v>
      </c>
      <c r="AI17" s="641">
        <v>525</v>
      </c>
      <c r="AJ17" s="927">
        <v>489</v>
      </c>
      <c r="AK17" s="638">
        <v>1055</v>
      </c>
      <c r="AL17" s="645">
        <v>973</v>
      </c>
      <c r="AN17" s="638">
        <v>237</v>
      </c>
      <c r="AO17" s="643">
        <v>222</v>
      </c>
      <c r="AP17" s="638"/>
      <c r="AQ17" s="645"/>
      <c r="AR17" s="641"/>
      <c r="AS17" s="639"/>
      <c r="AT17" s="638"/>
      <c r="AU17" s="645"/>
      <c r="AV17" s="638"/>
      <c r="AW17" s="639"/>
      <c r="AX17" s="641"/>
      <c r="AY17" s="927"/>
      <c r="AZ17" s="638"/>
      <c r="BA17" s="645"/>
    </row>
    <row r="18" spans="1:53" s="702" customFormat="1" ht="15" customHeight="1">
      <c r="A18" s="511"/>
      <c r="B18" s="738"/>
      <c r="C18" s="325"/>
      <c r="D18" s="92" t="s">
        <v>444</v>
      </c>
      <c r="E18" s="738"/>
      <c r="F18" s="738"/>
      <c r="G18" s="738"/>
      <c r="H18" s="402"/>
      <c r="I18" s="738"/>
      <c r="J18" s="648"/>
      <c r="K18" s="653">
        <v>240</v>
      </c>
      <c r="L18" s="658"/>
      <c r="M18" s="655">
        <v>243</v>
      </c>
      <c r="N18" s="651"/>
      <c r="O18" s="649">
        <v>483</v>
      </c>
      <c r="P18" s="658"/>
      <c r="Q18" s="655">
        <v>244</v>
      </c>
      <c r="R18" s="658"/>
      <c r="S18" s="649">
        <v>231</v>
      </c>
      <c r="T18" s="661"/>
      <c r="U18" s="928">
        <v>475</v>
      </c>
      <c r="V18" s="658"/>
      <c r="W18" s="655">
        <v>958</v>
      </c>
      <c r="X18" s="484"/>
      <c r="Y18" s="648"/>
      <c r="Z18" s="653">
        <v>214</v>
      </c>
      <c r="AA18" s="658"/>
      <c r="AB18" s="610">
        <v>224</v>
      </c>
      <c r="AC18" s="606"/>
      <c r="AD18" s="604">
        <v>437</v>
      </c>
      <c r="AE18" s="658"/>
      <c r="AF18" s="655">
        <v>224</v>
      </c>
      <c r="AG18" s="658"/>
      <c r="AH18" s="649">
        <v>217</v>
      </c>
      <c r="AI18" s="661"/>
      <c r="AJ18" s="928">
        <v>441</v>
      </c>
      <c r="AK18" s="658"/>
      <c r="AL18" s="655">
        <v>879</v>
      </c>
      <c r="AM18" s="484"/>
      <c r="AN18" s="648"/>
      <c r="AO18" s="653">
        <v>199.055</v>
      </c>
      <c r="AP18" s="658"/>
      <c r="AQ18" s="610"/>
      <c r="AR18" s="606"/>
      <c r="AS18" s="604"/>
      <c r="AT18" s="658"/>
      <c r="AU18" s="655"/>
      <c r="AV18" s="658"/>
      <c r="AW18" s="649"/>
      <c r="AX18" s="661"/>
      <c r="AY18" s="928"/>
      <c r="AZ18" s="658"/>
      <c r="BA18" s="655"/>
    </row>
    <row r="19" spans="1:53" s="484" customFormat="1" ht="5.25" customHeight="1">
      <c r="A19" s="774"/>
      <c r="B19" s="436"/>
      <c r="C19" s="514"/>
      <c r="D19" s="92"/>
      <c r="E19" s="436"/>
      <c r="F19" s="436"/>
      <c r="G19" s="436"/>
      <c r="H19" s="402"/>
      <c r="I19" s="436"/>
      <c r="J19" s="648"/>
      <c r="K19" s="653"/>
      <c r="L19" s="648"/>
      <c r="M19" s="655"/>
      <c r="N19" s="651"/>
      <c r="O19" s="649"/>
      <c r="P19" s="648"/>
      <c r="Q19" s="655"/>
      <c r="R19" s="648"/>
      <c r="S19" s="649"/>
      <c r="T19" s="651"/>
      <c r="U19" s="928"/>
      <c r="V19" s="648"/>
      <c r="W19" s="655"/>
      <c r="Y19" s="648"/>
      <c r="Z19" s="653"/>
      <c r="AA19" s="648"/>
      <c r="AB19" s="655"/>
      <c r="AC19" s="651"/>
      <c r="AD19" s="649"/>
      <c r="AE19" s="648"/>
      <c r="AF19" s="655"/>
      <c r="AG19" s="648"/>
      <c r="AH19" s="649"/>
      <c r="AI19" s="651"/>
      <c r="AJ19" s="928"/>
      <c r="AK19" s="648"/>
      <c r="AL19" s="655"/>
      <c r="AN19" s="648"/>
      <c r="AO19" s="653"/>
      <c r="AP19" s="648"/>
      <c r="AQ19" s="655"/>
      <c r="AR19" s="651"/>
      <c r="AS19" s="649"/>
      <c r="AT19" s="648"/>
      <c r="AU19" s="655"/>
      <c r="AV19" s="648"/>
      <c r="AW19" s="649"/>
      <c r="AX19" s="651"/>
      <c r="AY19" s="928"/>
      <c r="AZ19" s="648"/>
      <c r="BA19" s="655"/>
    </row>
    <row r="20" spans="1:53" s="702" customFormat="1" ht="15" customHeight="1">
      <c r="A20" s="735"/>
      <c r="B20" s="736"/>
      <c r="C20" s="122" t="s">
        <v>540</v>
      </c>
      <c r="D20" s="737"/>
      <c r="E20" s="736"/>
      <c r="F20" s="736"/>
      <c r="G20" s="738"/>
      <c r="H20" s="739"/>
      <c r="I20" s="738"/>
      <c r="J20" s="638">
        <v>0</v>
      </c>
      <c r="K20" s="643">
        <v>0</v>
      </c>
      <c r="L20" s="638">
        <v>0</v>
      </c>
      <c r="M20" s="645">
        <v>0</v>
      </c>
      <c r="N20" s="641">
        <v>0</v>
      </c>
      <c r="O20" s="639">
        <v>0</v>
      </c>
      <c r="P20" s="638">
        <v>0</v>
      </c>
      <c r="Q20" s="643">
        <v>0</v>
      </c>
      <c r="R20" s="638">
        <v>0</v>
      </c>
      <c r="S20" s="645">
        <v>0</v>
      </c>
      <c r="T20" s="641">
        <v>0</v>
      </c>
      <c r="U20" s="639">
        <v>0</v>
      </c>
      <c r="V20" s="638">
        <v>0</v>
      </c>
      <c r="W20" s="645">
        <v>0</v>
      </c>
      <c r="Y20" s="638">
        <v>0</v>
      </c>
      <c r="Z20" s="643">
        <v>0</v>
      </c>
      <c r="AA20" s="638">
        <v>0</v>
      </c>
      <c r="AB20" s="645">
        <v>0</v>
      </c>
      <c r="AC20" s="641">
        <v>0</v>
      </c>
      <c r="AD20" s="639">
        <v>0</v>
      </c>
      <c r="AE20" s="638">
        <v>386</v>
      </c>
      <c r="AF20" s="645">
        <v>372</v>
      </c>
      <c r="AG20" s="638">
        <v>370</v>
      </c>
      <c r="AH20" s="639">
        <v>352</v>
      </c>
      <c r="AI20" s="641">
        <v>756</v>
      </c>
      <c r="AJ20" s="927">
        <v>724</v>
      </c>
      <c r="AK20" s="638">
        <v>756</v>
      </c>
      <c r="AL20" s="645">
        <v>724</v>
      </c>
      <c r="AN20" s="638">
        <v>328</v>
      </c>
      <c r="AO20" s="643">
        <v>304</v>
      </c>
      <c r="AP20" s="638"/>
      <c r="AQ20" s="645"/>
      <c r="AR20" s="641"/>
      <c r="AS20" s="639"/>
      <c r="AT20" s="638"/>
      <c r="AU20" s="645"/>
      <c r="AV20" s="638"/>
      <c r="AW20" s="639"/>
      <c r="AX20" s="641"/>
      <c r="AY20" s="927"/>
      <c r="AZ20" s="638"/>
      <c r="BA20" s="645"/>
    </row>
    <row r="21" spans="1:53" s="702" customFormat="1" ht="15" customHeight="1">
      <c r="A21" s="511"/>
      <c r="B21" s="738"/>
      <c r="C21" s="325"/>
      <c r="D21" s="92" t="s">
        <v>444</v>
      </c>
      <c r="E21" s="738"/>
      <c r="F21" s="738"/>
      <c r="G21" s="738"/>
      <c r="H21" s="402"/>
      <c r="I21" s="738"/>
      <c r="J21" s="648"/>
      <c r="K21" s="653"/>
      <c r="L21" s="658"/>
      <c r="M21" s="655"/>
      <c r="N21" s="651"/>
      <c r="O21" s="649"/>
      <c r="P21" s="658"/>
      <c r="Q21" s="655"/>
      <c r="R21" s="658"/>
      <c r="S21" s="649"/>
      <c r="T21" s="661"/>
      <c r="U21" s="928"/>
      <c r="V21" s="658"/>
      <c r="W21" s="655"/>
      <c r="X21" s="484"/>
      <c r="Y21" s="648"/>
      <c r="Z21" s="653"/>
      <c r="AA21" s="658"/>
      <c r="AB21" s="655"/>
      <c r="AC21" s="651"/>
      <c r="AD21" s="649"/>
      <c r="AE21" s="658"/>
      <c r="AF21" s="655">
        <v>350</v>
      </c>
      <c r="AG21" s="658"/>
      <c r="AH21" s="649">
        <v>320</v>
      </c>
      <c r="AI21" s="661"/>
      <c r="AJ21" s="928">
        <v>670</v>
      </c>
      <c r="AK21" s="658"/>
      <c r="AL21" s="655">
        <v>670</v>
      </c>
      <c r="AM21" s="484"/>
      <c r="AN21" s="648"/>
      <c r="AO21" s="653">
        <v>275</v>
      </c>
      <c r="AP21" s="658"/>
      <c r="AQ21" s="655"/>
      <c r="AR21" s="651"/>
      <c r="AS21" s="649"/>
      <c r="AT21" s="658"/>
      <c r="AU21" s="655"/>
      <c r="AV21" s="658"/>
      <c r="AW21" s="649"/>
      <c r="AX21" s="661"/>
      <c r="AY21" s="928"/>
      <c r="AZ21" s="658"/>
      <c r="BA21" s="655"/>
    </row>
    <row r="22" spans="1:53" s="484" customFormat="1" ht="5.25" customHeight="1">
      <c r="A22" s="774"/>
      <c r="B22" s="436"/>
      <c r="C22" s="514"/>
      <c r="D22" s="92"/>
      <c r="E22" s="436"/>
      <c r="F22" s="436"/>
      <c r="G22" s="436"/>
      <c r="H22" s="402"/>
      <c r="I22" s="436"/>
      <c r="J22" s="648"/>
      <c r="K22" s="653"/>
      <c r="L22" s="648"/>
      <c r="M22" s="655"/>
      <c r="N22" s="651"/>
      <c r="O22" s="649"/>
      <c r="P22" s="648"/>
      <c r="Q22" s="655"/>
      <c r="R22" s="648"/>
      <c r="S22" s="649"/>
      <c r="T22" s="651"/>
      <c r="U22" s="928"/>
      <c r="V22" s="648"/>
      <c r="W22" s="655"/>
      <c r="Y22" s="648"/>
      <c r="Z22" s="653"/>
      <c r="AA22" s="648"/>
      <c r="AB22" s="655"/>
      <c r="AC22" s="651"/>
      <c r="AD22" s="649"/>
      <c r="AE22" s="648"/>
      <c r="AF22" s="655"/>
      <c r="AG22" s="648"/>
      <c r="AH22" s="649"/>
      <c r="AI22" s="651"/>
      <c r="AJ22" s="928"/>
      <c r="AK22" s="648"/>
      <c r="AL22" s="655"/>
      <c r="AN22" s="648"/>
      <c r="AO22" s="653"/>
      <c r="AP22" s="648"/>
      <c r="AQ22" s="655"/>
      <c r="AR22" s="651"/>
      <c r="AS22" s="649"/>
      <c r="AT22" s="648"/>
      <c r="AU22" s="655"/>
      <c r="AV22" s="648"/>
      <c r="AW22" s="649"/>
      <c r="AX22" s="651"/>
      <c r="AY22" s="928"/>
      <c r="AZ22" s="648"/>
      <c r="BA22" s="655"/>
    </row>
    <row r="23" spans="1:53" s="702" customFormat="1" ht="15" customHeight="1">
      <c r="A23" s="735"/>
      <c r="B23" s="736"/>
      <c r="C23" s="122" t="s">
        <v>541</v>
      </c>
      <c r="D23" s="737"/>
      <c r="E23" s="736"/>
      <c r="F23" s="736"/>
      <c r="G23" s="738"/>
      <c r="H23" s="739"/>
      <c r="I23" s="738"/>
      <c r="J23" s="638">
        <v>202</v>
      </c>
      <c r="K23" s="643">
        <v>201</v>
      </c>
      <c r="L23" s="638">
        <v>213</v>
      </c>
      <c r="M23" s="645">
        <v>206</v>
      </c>
      <c r="N23" s="641">
        <v>415</v>
      </c>
      <c r="O23" s="639">
        <v>407</v>
      </c>
      <c r="P23" s="638">
        <v>221</v>
      </c>
      <c r="Q23" s="645">
        <v>202.55</v>
      </c>
      <c r="R23" s="638">
        <v>226</v>
      </c>
      <c r="S23" s="639">
        <v>203</v>
      </c>
      <c r="T23" s="641">
        <v>446</v>
      </c>
      <c r="U23" s="927">
        <v>405</v>
      </c>
      <c r="V23" s="638">
        <v>861</v>
      </c>
      <c r="W23" s="645">
        <v>813</v>
      </c>
      <c r="Y23" s="638">
        <v>201</v>
      </c>
      <c r="Z23" s="643">
        <v>184</v>
      </c>
      <c r="AA23" s="638">
        <v>206.305</v>
      </c>
      <c r="AB23" s="645">
        <v>190.845</v>
      </c>
      <c r="AC23" s="641">
        <v>407</v>
      </c>
      <c r="AD23" s="639">
        <v>375</v>
      </c>
      <c r="AE23" s="638">
        <v>203</v>
      </c>
      <c r="AF23" s="645">
        <v>192</v>
      </c>
      <c r="AG23" s="638">
        <v>203</v>
      </c>
      <c r="AH23" s="639">
        <v>189</v>
      </c>
      <c r="AI23" s="641">
        <v>405</v>
      </c>
      <c r="AJ23" s="927">
        <v>381</v>
      </c>
      <c r="AK23" s="638">
        <v>813</v>
      </c>
      <c r="AL23" s="645">
        <v>755.325</v>
      </c>
      <c r="AN23" s="638">
        <v>184</v>
      </c>
      <c r="AO23" s="643">
        <v>188</v>
      </c>
      <c r="AP23" s="638"/>
      <c r="AQ23" s="645"/>
      <c r="AR23" s="641"/>
      <c r="AS23" s="639"/>
      <c r="AT23" s="638"/>
      <c r="AU23" s="645"/>
      <c r="AV23" s="638"/>
      <c r="AW23" s="639"/>
      <c r="AX23" s="641"/>
      <c r="AY23" s="927"/>
      <c r="AZ23" s="638"/>
      <c r="BA23" s="645"/>
    </row>
    <row r="24" spans="1:53" s="484" customFormat="1" ht="15" customHeight="1">
      <c r="A24" s="774"/>
      <c r="B24" s="436"/>
      <c r="C24" s="325"/>
      <c r="D24" s="92" t="s">
        <v>542</v>
      </c>
      <c r="E24" s="436"/>
      <c r="F24" s="436"/>
      <c r="G24" s="436"/>
      <c r="H24" s="402"/>
      <c r="I24" s="436"/>
      <c r="J24" s="648">
        <v>0</v>
      </c>
      <c r="K24" s="653">
        <v>8</v>
      </c>
      <c r="L24" s="648">
        <v>11</v>
      </c>
      <c r="M24" s="655">
        <v>9.37</v>
      </c>
      <c r="N24" s="651">
        <v>11</v>
      </c>
      <c r="O24" s="649">
        <v>18</v>
      </c>
      <c r="P24" s="648">
        <v>8</v>
      </c>
      <c r="Q24" s="655">
        <v>10</v>
      </c>
      <c r="R24" s="648">
        <v>8</v>
      </c>
      <c r="S24" s="649">
        <v>10</v>
      </c>
      <c r="T24" s="651">
        <v>16</v>
      </c>
      <c r="U24" s="928">
        <v>20</v>
      </c>
      <c r="V24" s="648">
        <v>27</v>
      </c>
      <c r="W24" s="655">
        <v>38</v>
      </c>
      <c r="Y24" s="648">
        <v>8</v>
      </c>
      <c r="Z24" s="653">
        <v>7</v>
      </c>
      <c r="AA24" s="648">
        <v>10</v>
      </c>
      <c r="AB24" s="655">
        <v>10</v>
      </c>
      <c r="AC24" s="651">
        <v>18</v>
      </c>
      <c r="AD24" s="649">
        <v>17</v>
      </c>
      <c r="AE24" s="648">
        <v>10</v>
      </c>
      <c r="AF24" s="655">
        <v>9</v>
      </c>
      <c r="AG24" s="648">
        <v>10</v>
      </c>
      <c r="AH24" s="649">
        <v>7</v>
      </c>
      <c r="AI24" s="651">
        <v>20.28</v>
      </c>
      <c r="AJ24" s="928">
        <v>15</v>
      </c>
      <c r="AK24" s="648">
        <v>38</v>
      </c>
      <c r="AL24" s="655">
        <v>32.27</v>
      </c>
      <c r="AN24" s="648">
        <v>6.715</v>
      </c>
      <c r="AO24" s="653">
        <v>8</v>
      </c>
      <c r="AP24" s="648"/>
      <c r="AQ24" s="655"/>
      <c r="AR24" s="651"/>
      <c r="AS24" s="649"/>
      <c r="AT24" s="648"/>
      <c r="AU24" s="655"/>
      <c r="AV24" s="648"/>
      <c r="AW24" s="649"/>
      <c r="AX24" s="651"/>
      <c r="AY24" s="928"/>
      <c r="AZ24" s="648"/>
      <c r="BA24" s="655"/>
    </row>
    <row r="25" spans="1:53" s="484" customFormat="1" ht="15" customHeight="1">
      <c r="A25" s="774"/>
      <c r="B25" s="436"/>
      <c r="C25" s="325"/>
      <c r="D25" s="92" t="s">
        <v>543</v>
      </c>
      <c r="E25" s="436"/>
      <c r="F25" s="436"/>
      <c r="G25" s="436"/>
      <c r="H25" s="402"/>
      <c r="I25" s="436"/>
      <c r="J25" s="648">
        <v>202</v>
      </c>
      <c r="K25" s="653">
        <v>193</v>
      </c>
      <c r="L25" s="648">
        <v>202</v>
      </c>
      <c r="M25" s="655">
        <v>197</v>
      </c>
      <c r="N25" s="651">
        <v>404</v>
      </c>
      <c r="O25" s="649">
        <v>389</v>
      </c>
      <c r="P25" s="648">
        <v>213</v>
      </c>
      <c r="Q25" s="655">
        <v>193</v>
      </c>
      <c r="R25" s="648">
        <v>217</v>
      </c>
      <c r="S25" s="649">
        <v>193</v>
      </c>
      <c r="T25" s="651">
        <v>431</v>
      </c>
      <c r="U25" s="928">
        <v>385</v>
      </c>
      <c r="V25" s="648">
        <v>834</v>
      </c>
      <c r="W25" s="655">
        <v>775</v>
      </c>
      <c r="Y25" s="648">
        <v>193</v>
      </c>
      <c r="Z25" s="653">
        <v>177</v>
      </c>
      <c r="AA25" s="648">
        <v>196</v>
      </c>
      <c r="AB25" s="655">
        <v>181</v>
      </c>
      <c r="AC25" s="651">
        <v>389</v>
      </c>
      <c r="AD25" s="649">
        <v>358</v>
      </c>
      <c r="AE25" s="648">
        <v>193</v>
      </c>
      <c r="AF25" s="655">
        <v>183</v>
      </c>
      <c r="AG25" s="648">
        <v>193</v>
      </c>
      <c r="AH25" s="649">
        <v>182</v>
      </c>
      <c r="AI25" s="651">
        <v>385</v>
      </c>
      <c r="AJ25" s="928">
        <v>365</v>
      </c>
      <c r="AK25" s="648">
        <v>775</v>
      </c>
      <c r="AL25" s="655">
        <v>723.055</v>
      </c>
      <c r="AN25" s="648">
        <v>177</v>
      </c>
      <c r="AO25" s="653">
        <v>180</v>
      </c>
      <c r="AP25" s="648"/>
      <c r="AQ25" s="655"/>
      <c r="AR25" s="651"/>
      <c r="AS25" s="649"/>
      <c r="AT25" s="648"/>
      <c r="AU25" s="655"/>
      <c r="AV25" s="648"/>
      <c r="AW25" s="649"/>
      <c r="AX25" s="651"/>
      <c r="AY25" s="928"/>
      <c r="AZ25" s="648"/>
      <c r="BA25" s="655"/>
    </row>
    <row r="26" spans="1:53" s="484" customFormat="1" ht="15" customHeight="1">
      <c r="A26" s="774"/>
      <c r="B26" s="436"/>
      <c r="C26" s="325"/>
      <c r="D26" s="92"/>
      <c r="E26" s="92" t="s">
        <v>444</v>
      </c>
      <c r="F26" s="436"/>
      <c r="G26" s="436"/>
      <c r="H26" s="402"/>
      <c r="I26" s="436"/>
      <c r="J26" s="648"/>
      <c r="K26" s="653">
        <v>178</v>
      </c>
      <c r="L26" s="648"/>
      <c r="M26" s="655">
        <v>184</v>
      </c>
      <c r="N26" s="651"/>
      <c r="O26" s="649">
        <v>362</v>
      </c>
      <c r="P26" s="648"/>
      <c r="Q26" s="655">
        <v>192</v>
      </c>
      <c r="R26" s="648"/>
      <c r="S26" s="649">
        <v>185</v>
      </c>
      <c r="T26" s="651"/>
      <c r="U26" s="928">
        <v>377</v>
      </c>
      <c r="V26" s="648"/>
      <c r="W26" s="648">
        <v>737</v>
      </c>
      <c r="X26" s="653"/>
      <c r="Y26" s="648"/>
      <c r="Z26" s="655">
        <v>170</v>
      </c>
      <c r="AA26" s="651"/>
      <c r="AB26" s="649">
        <v>173</v>
      </c>
      <c r="AC26" s="648"/>
      <c r="AD26" s="655">
        <v>342</v>
      </c>
      <c r="AE26" s="648"/>
      <c r="AF26" s="649">
        <v>175</v>
      </c>
      <c r="AG26" s="651"/>
      <c r="AH26" s="928">
        <v>169</v>
      </c>
      <c r="AI26" s="648"/>
      <c r="AJ26" s="655">
        <v>344</v>
      </c>
      <c r="AK26" s="648"/>
      <c r="AL26" s="655">
        <v>687</v>
      </c>
      <c r="AM26" s="653"/>
      <c r="AN26" s="648"/>
      <c r="AO26" s="653">
        <v>162</v>
      </c>
      <c r="AP26" s="648"/>
      <c r="AQ26" s="649"/>
      <c r="AR26" s="648"/>
      <c r="AS26" s="649"/>
      <c r="AT26" s="648"/>
      <c r="AU26" s="655"/>
      <c r="AV26" s="648"/>
      <c r="AW26" s="928"/>
      <c r="AX26" s="648"/>
      <c r="AY26" s="655"/>
      <c r="AZ26" s="648"/>
      <c r="BA26" s="655"/>
    </row>
    <row r="27" spans="1:53" s="484" customFormat="1" ht="5.25" customHeight="1">
      <c r="A27" s="774"/>
      <c r="B27" s="436"/>
      <c r="C27" s="514"/>
      <c r="D27" s="92"/>
      <c r="E27" s="436"/>
      <c r="F27" s="436"/>
      <c r="G27" s="436"/>
      <c r="H27" s="402"/>
      <c r="I27" s="436"/>
      <c r="J27" s="648"/>
      <c r="K27" s="653"/>
      <c r="L27" s="648"/>
      <c r="M27" s="655"/>
      <c r="N27" s="651"/>
      <c r="O27" s="649"/>
      <c r="P27" s="648"/>
      <c r="Q27" s="655"/>
      <c r="R27" s="648"/>
      <c r="S27" s="653"/>
      <c r="T27" s="651"/>
      <c r="U27" s="928"/>
      <c r="V27" s="648"/>
      <c r="W27" s="655"/>
      <c r="Y27" s="648"/>
      <c r="Z27" s="653"/>
      <c r="AA27" s="648"/>
      <c r="AB27" s="655"/>
      <c r="AC27" s="651"/>
      <c r="AD27" s="649"/>
      <c r="AE27" s="648"/>
      <c r="AF27" s="655"/>
      <c r="AG27" s="648"/>
      <c r="AH27" s="653"/>
      <c r="AI27" s="651"/>
      <c r="AJ27" s="928"/>
      <c r="AK27" s="648"/>
      <c r="AL27" s="655"/>
      <c r="AN27" s="648"/>
      <c r="AO27" s="653"/>
      <c r="AP27" s="648"/>
      <c r="AQ27" s="655"/>
      <c r="AR27" s="651"/>
      <c r="AS27" s="649"/>
      <c r="AT27" s="648"/>
      <c r="AU27" s="655"/>
      <c r="AV27" s="648"/>
      <c r="AW27" s="653"/>
      <c r="AX27" s="651"/>
      <c r="AY27" s="928"/>
      <c r="AZ27" s="648"/>
      <c r="BA27" s="655"/>
    </row>
    <row r="28" spans="1:53" s="702" customFormat="1" ht="15" customHeight="1">
      <c r="A28" s="735"/>
      <c r="B28" s="736"/>
      <c r="C28" s="122" t="s">
        <v>544</v>
      </c>
      <c r="D28" s="737"/>
      <c r="E28" s="736"/>
      <c r="F28" s="736"/>
      <c r="G28" s="738"/>
      <c r="H28" s="739"/>
      <c r="I28" s="738"/>
      <c r="J28" s="638"/>
      <c r="K28" s="643"/>
      <c r="L28" s="638"/>
      <c r="M28" s="645"/>
      <c r="N28" s="641"/>
      <c r="O28" s="639"/>
      <c r="P28" s="638"/>
      <c r="Q28" s="645"/>
      <c r="R28" s="638"/>
      <c r="S28" s="643"/>
      <c r="T28" s="641"/>
      <c r="U28" s="927"/>
      <c r="V28" s="638"/>
      <c r="W28" s="645"/>
      <c r="Y28" s="638"/>
      <c r="Z28" s="643"/>
      <c r="AA28" s="638"/>
      <c r="AB28" s="645"/>
      <c r="AC28" s="641"/>
      <c r="AD28" s="639"/>
      <c r="AE28" s="638"/>
      <c r="AF28" s="645"/>
      <c r="AG28" s="638"/>
      <c r="AH28" s="643"/>
      <c r="AI28" s="641"/>
      <c r="AJ28" s="927"/>
      <c r="AK28" s="638"/>
      <c r="AL28" s="645"/>
      <c r="AN28" s="638"/>
      <c r="AO28" s="643"/>
      <c r="AP28" s="638"/>
      <c r="AQ28" s="645"/>
      <c r="AR28" s="641"/>
      <c r="AS28" s="639"/>
      <c r="AT28" s="638"/>
      <c r="AU28" s="645"/>
      <c r="AV28" s="638"/>
      <c r="AW28" s="643"/>
      <c r="AX28" s="641"/>
      <c r="AY28" s="927"/>
      <c r="AZ28" s="638"/>
      <c r="BA28" s="645"/>
    </row>
    <row r="29" spans="1:53" s="702" customFormat="1" ht="15" customHeight="1">
      <c r="A29" s="511"/>
      <c r="B29" s="738"/>
      <c r="C29" s="325"/>
      <c r="D29" s="418"/>
      <c r="E29" s="92" t="s">
        <v>444</v>
      </c>
      <c r="F29" s="738"/>
      <c r="G29" s="738"/>
      <c r="H29" s="402"/>
      <c r="I29" s="738"/>
      <c r="J29" s="648"/>
      <c r="K29" s="653"/>
      <c r="L29" s="648"/>
      <c r="M29" s="655"/>
      <c r="N29" s="651"/>
      <c r="O29" s="649"/>
      <c r="P29" s="648"/>
      <c r="Q29" s="655"/>
      <c r="R29" s="648"/>
      <c r="S29" s="653"/>
      <c r="T29" s="651"/>
      <c r="U29" s="928"/>
      <c r="V29" s="648"/>
      <c r="W29" s="655"/>
      <c r="X29" s="484"/>
      <c r="Y29" s="648"/>
      <c r="Z29" s="653"/>
      <c r="AA29" s="648"/>
      <c r="AB29" s="610"/>
      <c r="AC29" s="606"/>
      <c r="AD29" s="604"/>
      <c r="AE29" s="648"/>
      <c r="AF29" s="655"/>
      <c r="AG29" s="648"/>
      <c r="AH29" s="653"/>
      <c r="AI29" s="651"/>
      <c r="AJ29" s="928"/>
      <c r="AK29" s="648"/>
      <c r="AL29" s="655"/>
      <c r="AM29" s="484"/>
      <c r="AN29" s="648"/>
      <c r="AO29" s="653"/>
      <c r="AP29" s="648"/>
      <c r="AQ29" s="610"/>
      <c r="AR29" s="606"/>
      <c r="AS29" s="604"/>
      <c r="AT29" s="648"/>
      <c r="AU29" s="655"/>
      <c r="AV29" s="648"/>
      <c r="AW29" s="653"/>
      <c r="AX29" s="651"/>
      <c r="AY29" s="928"/>
      <c r="AZ29" s="648"/>
      <c r="BA29" s="655"/>
    </row>
    <row r="30" spans="1:53" s="484" customFormat="1" ht="5.25" customHeight="1">
      <c r="A30" s="774"/>
      <c r="B30" s="436"/>
      <c r="C30" s="514"/>
      <c r="D30" s="92"/>
      <c r="E30" s="436"/>
      <c r="F30" s="436"/>
      <c r="G30" s="436"/>
      <c r="H30" s="402"/>
      <c r="I30" s="436"/>
      <c r="J30" s="648"/>
      <c r="K30" s="653"/>
      <c r="L30" s="648"/>
      <c r="M30" s="655"/>
      <c r="N30" s="651"/>
      <c r="O30" s="649"/>
      <c r="P30" s="648"/>
      <c r="Q30" s="655"/>
      <c r="R30" s="648"/>
      <c r="S30" s="653"/>
      <c r="T30" s="651"/>
      <c r="U30" s="928"/>
      <c r="V30" s="648"/>
      <c r="W30" s="655"/>
      <c r="Y30" s="648"/>
      <c r="Z30" s="653"/>
      <c r="AA30" s="648"/>
      <c r="AB30" s="655"/>
      <c r="AC30" s="651"/>
      <c r="AD30" s="649"/>
      <c r="AE30" s="648"/>
      <c r="AF30" s="655"/>
      <c r="AG30" s="648"/>
      <c r="AH30" s="653"/>
      <c r="AI30" s="651"/>
      <c r="AJ30" s="928"/>
      <c r="AK30" s="648"/>
      <c r="AL30" s="655"/>
      <c r="AN30" s="648"/>
      <c r="AO30" s="653"/>
      <c r="AP30" s="648"/>
      <c r="AQ30" s="655"/>
      <c r="AR30" s="651"/>
      <c r="AS30" s="649"/>
      <c r="AT30" s="648"/>
      <c r="AU30" s="655"/>
      <c r="AV30" s="648"/>
      <c r="AW30" s="653"/>
      <c r="AX30" s="651"/>
      <c r="AY30" s="928"/>
      <c r="AZ30" s="648"/>
      <c r="BA30" s="655"/>
    </row>
    <row r="31" spans="1:53" s="702" customFormat="1" ht="15" customHeight="1">
      <c r="A31" s="735"/>
      <c r="B31" s="736"/>
      <c r="C31" s="122" t="s">
        <v>545</v>
      </c>
      <c r="D31" s="737"/>
      <c r="E31" s="736"/>
      <c r="F31" s="736"/>
      <c r="G31" s="738"/>
      <c r="H31" s="739"/>
      <c r="I31" s="738"/>
      <c r="J31" s="638"/>
      <c r="K31" s="643"/>
      <c r="L31" s="638"/>
      <c r="M31" s="645"/>
      <c r="N31" s="641"/>
      <c r="O31" s="639"/>
      <c r="P31" s="638"/>
      <c r="Q31" s="645"/>
      <c r="R31" s="638"/>
      <c r="S31" s="643"/>
      <c r="T31" s="641"/>
      <c r="U31" s="927"/>
      <c r="V31" s="638"/>
      <c r="W31" s="645"/>
      <c r="Y31" s="638"/>
      <c r="Z31" s="643"/>
      <c r="AA31" s="638"/>
      <c r="AB31" s="645"/>
      <c r="AC31" s="641"/>
      <c r="AD31" s="639"/>
      <c r="AE31" s="638"/>
      <c r="AF31" s="645"/>
      <c r="AG31" s="638"/>
      <c r="AH31" s="643"/>
      <c r="AI31" s="641"/>
      <c r="AJ31" s="927"/>
      <c r="AK31" s="638"/>
      <c r="AL31" s="645"/>
      <c r="AN31" s="638"/>
      <c r="AO31" s="643"/>
      <c r="AP31" s="638"/>
      <c r="AQ31" s="645"/>
      <c r="AR31" s="641"/>
      <c r="AS31" s="639"/>
      <c r="AT31" s="638"/>
      <c r="AU31" s="645"/>
      <c r="AV31" s="638"/>
      <c r="AW31" s="643"/>
      <c r="AX31" s="641"/>
      <c r="AY31" s="927"/>
      <c r="AZ31" s="638"/>
      <c r="BA31" s="645"/>
    </row>
    <row r="32" spans="1:53" s="484" customFormat="1" ht="15" customHeight="1">
      <c r="A32" s="774"/>
      <c r="B32" s="436"/>
      <c r="C32" s="325"/>
      <c r="D32" s="92" t="s">
        <v>542</v>
      </c>
      <c r="E32" s="436"/>
      <c r="F32" s="436"/>
      <c r="G32" s="436"/>
      <c r="H32" s="402"/>
      <c r="I32" s="436"/>
      <c r="J32" s="648"/>
      <c r="K32" s="653"/>
      <c r="L32" s="648"/>
      <c r="M32" s="655"/>
      <c r="N32" s="651"/>
      <c r="O32" s="649"/>
      <c r="P32" s="648"/>
      <c r="Q32" s="655"/>
      <c r="R32" s="648"/>
      <c r="S32" s="653"/>
      <c r="T32" s="651"/>
      <c r="U32" s="928"/>
      <c r="V32" s="648"/>
      <c r="W32" s="655"/>
      <c r="Y32" s="648"/>
      <c r="Z32" s="653"/>
      <c r="AA32" s="648"/>
      <c r="AB32" s="655"/>
      <c r="AC32" s="651"/>
      <c r="AD32" s="649"/>
      <c r="AE32" s="648"/>
      <c r="AF32" s="655"/>
      <c r="AG32" s="648"/>
      <c r="AH32" s="653"/>
      <c r="AI32" s="651"/>
      <c r="AJ32" s="928"/>
      <c r="AK32" s="648"/>
      <c r="AL32" s="655"/>
      <c r="AN32" s="648"/>
      <c r="AO32" s="653"/>
      <c r="AP32" s="648"/>
      <c r="AQ32" s="655"/>
      <c r="AR32" s="651"/>
      <c r="AS32" s="649"/>
      <c r="AT32" s="648"/>
      <c r="AU32" s="655"/>
      <c r="AV32" s="648"/>
      <c r="AW32" s="653"/>
      <c r="AX32" s="651"/>
      <c r="AY32" s="928"/>
      <c r="AZ32" s="648"/>
      <c r="BA32" s="655"/>
    </row>
    <row r="33" spans="1:53" s="484" customFormat="1" ht="15" customHeight="1">
      <c r="A33" s="774"/>
      <c r="B33" s="436"/>
      <c r="C33" s="325"/>
      <c r="D33" s="92" t="s">
        <v>543</v>
      </c>
      <c r="E33" s="436"/>
      <c r="F33" s="436"/>
      <c r="G33" s="436"/>
      <c r="H33" s="402"/>
      <c r="I33" s="436"/>
      <c r="J33" s="648"/>
      <c r="K33" s="653"/>
      <c r="L33" s="648"/>
      <c r="M33" s="655"/>
      <c r="N33" s="651"/>
      <c r="O33" s="649"/>
      <c r="P33" s="648"/>
      <c r="Q33" s="655"/>
      <c r="R33" s="648"/>
      <c r="S33" s="653"/>
      <c r="T33" s="651"/>
      <c r="U33" s="928"/>
      <c r="V33" s="648"/>
      <c r="W33" s="655"/>
      <c r="Y33" s="648"/>
      <c r="Z33" s="653"/>
      <c r="AA33" s="648"/>
      <c r="AB33" s="655"/>
      <c r="AC33" s="651"/>
      <c r="AD33" s="649"/>
      <c r="AE33" s="648"/>
      <c r="AF33" s="655"/>
      <c r="AG33" s="648"/>
      <c r="AH33" s="653"/>
      <c r="AI33" s="651"/>
      <c r="AJ33" s="928"/>
      <c r="AK33" s="648"/>
      <c r="AL33" s="655"/>
      <c r="AN33" s="648"/>
      <c r="AO33" s="653"/>
      <c r="AP33" s="648"/>
      <c r="AQ33" s="655"/>
      <c r="AR33" s="651"/>
      <c r="AS33" s="649"/>
      <c r="AT33" s="648"/>
      <c r="AU33" s="655"/>
      <c r="AV33" s="648"/>
      <c r="AW33" s="653"/>
      <c r="AX33" s="651"/>
      <c r="AY33" s="928"/>
      <c r="AZ33" s="648"/>
      <c r="BA33" s="655"/>
    </row>
    <row r="34" spans="1:53" s="484" customFormat="1" ht="15" customHeight="1">
      <c r="A34" s="774"/>
      <c r="B34" s="436"/>
      <c r="C34" s="325"/>
      <c r="D34" s="92" t="s">
        <v>546</v>
      </c>
      <c r="E34" s="436"/>
      <c r="F34" s="436"/>
      <c r="G34" s="436"/>
      <c r="H34" s="402"/>
      <c r="I34" s="436"/>
      <c r="J34" s="648"/>
      <c r="K34" s="653"/>
      <c r="L34" s="648"/>
      <c r="M34" s="655"/>
      <c r="N34" s="651"/>
      <c r="O34" s="649"/>
      <c r="P34" s="648"/>
      <c r="Q34" s="655"/>
      <c r="R34" s="648"/>
      <c r="S34" s="653"/>
      <c r="T34" s="651"/>
      <c r="U34" s="928"/>
      <c r="V34" s="648"/>
      <c r="W34" s="655"/>
      <c r="Y34" s="648"/>
      <c r="Z34" s="653"/>
      <c r="AA34" s="648"/>
      <c r="AB34" s="655"/>
      <c r="AC34" s="651"/>
      <c r="AD34" s="649"/>
      <c r="AE34" s="648"/>
      <c r="AF34" s="655"/>
      <c r="AG34" s="648"/>
      <c r="AH34" s="653"/>
      <c r="AI34" s="651"/>
      <c r="AJ34" s="928"/>
      <c r="AK34" s="648"/>
      <c r="AL34" s="655"/>
      <c r="AN34" s="648"/>
      <c r="AO34" s="653"/>
      <c r="AP34" s="648"/>
      <c r="AQ34" s="655"/>
      <c r="AR34" s="651"/>
      <c r="AS34" s="649"/>
      <c r="AT34" s="648"/>
      <c r="AU34" s="655"/>
      <c r="AV34" s="648"/>
      <c r="AW34" s="653"/>
      <c r="AX34" s="651"/>
      <c r="AY34" s="928"/>
      <c r="AZ34" s="648"/>
      <c r="BA34" s="655"/>
    </row>
    <row r="35" spans="1:53" s="484" customFormat="1" ht="4.5" customHeight="1">
      <c r="A35" s="774"/>
      <c r="B35" s="436"/>
      <c r="C35" s="325"/>
      <c r="D35" s="92"/>
      <c r="E35" s="436"/>
      <c r="F35" s="436"/>
      <c r="G35" s="436"/>
      <c r="H35" s="402"/>
      <c r="I35" s="436"/>
      <c r="J35" s="648"/>
      <c r="K35" s="653"/>
      <c r="L35" s="648"/>
      <c r="M35" s="655"/>
      <c r="N35" s="651"/>
      <c r="O35" s="649"/>
      <c r="P35" s="648"/>
      <c r="Q35" s="655"/>
      <c r="R35" s="648"/>
      <c r="S35" s="653"/>
      <c r="T35" s="651"/>
      <c r="U35" s="928"/>
      <c r="V35" s="648"/>
      <c r="W35" s="655"/>
      <c r="Y35" s="648"/>
      <c r="Z35" s="653"/>
      <c r="AA35" s="648"/>
      <c r="AB35" s="655"/>
      <c r="AC35" s="651"/>
      <c r="AD35" s="649"/>
      <c r="AE35" s="648"/>
      <c r="AF35" s="655"/>
      <c r="AG35" s="648"/>
      <c r="AH35" s="653"/>
      <c r="AI35" s="651"/>
      <c r="AJ35" s="928"/>
      <c r="AK35" s="648"/>
      <c r="AL35" s="655"/>
      <c r="AN35" s="648"/>
      <c r="AO35" s="653"/>
      <c r="AP35" s="648"/>
      <c r="AQ35" s="655"/>
      <c r="AR35" s="651"/>
      <c r="AS35" s="649"/>
      <c r="AT35" s="648"/>
      <c r="AU35" s="655"/>
      <c r="AV35" s="648"/>
      <c r="AW35" s="653"/>
      <c r="AX35" s="651"/>
      <c r="AY35" s="928"/>
      <c r="AZ35" s="648"/>
      <c r="BA35" s="655"/>
    </row>
    <row r="36" spans="1:53" s="702" customFormat="1" ht="15" customHeight="1">
      <c r="A36" s="735"/>
      <c r="B36" s="736"/>
      <c r="C36" s="122" t="s">
        <v>547</v>
      </c>
      <c r="D36" s="737"/>
      <c r="E36" s="736"/>
      <c r="F36" s="736"/>
      <c r="G36" s="738"/>
      <c r="H36" s="739"/>
      <c r="I36" s="738"/>
      <c r="J36" s="638"/>
      <c r="K36" s="643"/>
      <c r="L36" s="638"/>
      <c r="M36" s="645"/>
      <c r="N36" s="641"/>
      <c r="O36" s="639"/>
      <c r="P36" s="638"/>
      <c r="Q36" s="645"/>
      <c r="R36" s="638"/>
      <c r="S36" s="643"/>
      <c r="T36" s="641"/>
      <c r="U36" s="927"/>
      <c r="V36" s="638"/>
      <c r="W36" s="645"/>
      <c r="Y36" s="638"/>
      <c r="Z36" s="643"/>
      <c r="AA36" s="638"/>
      <c r="AB36" s="645"/>
      <c r="AC36" s="641"/>
      <c r="AD36" s="639"/>
      <c r="AE36" s="638"/>
      <c r="AF36" s="645"/>
      <c r="AG36" s="638"/>
      <c r="AH36" s="643"/>
      <c r="AI36" s="641"/>
      <c r="AJ36" s="927"/>
      <c r="AK36" s="638"/>
      <c r="AL36" s="645"/>
      <c r="AN36" s="638"/>
      <c r="AO36" s="643"/>
      <c r="AP36" s="638"/>
      <c r="AQ36" s="645"/>
      <c r="AR36" s="641"/>
      <c r="AS36" s="639"/>
      <c r="AT36" s="638"/>
      <c r="AU36" s="645"/>
      <c r="AV36" s="638"/>
      <c r="AW36" s="643"/>
      <c r="AX36" s="641"/>
      <c r="AY36" s="927"/>
      <c r="AZ36" s="638"/>
      <c r="BA36" s="645"/>
    </row>
    <row r="37" spans="1:53" s="484" customFormat="1" ht="15" customHeight="1">
      <c r="A37" s="774"/>
      <c r="B37" s="436"/>
      <c r="C37" s="514"/>
      <c r="D37" s="92" t="s">
        <v>542</v>
      </c>
      <c r="E37" s="436"/>
      <c r="F37" s="436"/>
      <c r="G37" s="436"/>
      <c r="H37" s="402"/>
      <c r="I37" s="436"/>
      <c r="J37" s="648"/>
      <c r="K37" s="653"/>
      <c r="L37" s="648"/>
      <c r="M37" s="655"/>
      <c r="N37" s="651"/>
      <c r="O37" s="649"/>
      <c r="P37" s="648"/>
      <c r="Q37" s="655"/>
      <c r="R37" s="648"/>
      <c r="S37" s="653"/>
      <c r="T37" s="651"/>
      <c r="U37" s="928"/>
      <c r="V37" s="648"/>
      <c r="W37" s="655"/>
      <c r="Y37" s="648"/>
      <c r="Z37" s="653"/>
      <c r="AA37" s="648"/>
      <c r="AC37" s="651"/>
      <c r="AD37" s="649"/>
      <c r="AE37" s="648"/>
      <c r="AF37" s="655"/>
      <c r="AG37" s="648"/>
      <c r="AH37" s="653"/>
      <c r="AI37" s="651"/>
      <c r="AJ37" s="928"/>
      <c r="AK37" s="648"/>
      <c r="AL37" s="655"/>
      <c r="AN37" s="648"/>
      <c r="AO37" s="653"/>
      <c r="AP37" s="648"/>
      <c r="AR37" s="651"/>
      <c r="AS37" s="649"/>
      <c r="AT37" s="648"/>
      <c r="AU37" s="655"/>
      <c r="AV37" s="648"/>
      <c r="AW37" s="653"/>
      <c r="AX37" s="651"/>
      <c r="AY37" s="928"/>
      <c r="AZ37" s="648"/>
      <c r="BA37" s="655"/>
    </row>
    <row r="38" spans="1:53" s="484" customFormat="1" ht="15" customHeight="1">
      <c r="A38" s="774"/>
      <c r="B38" s="436"/>
      <c r="C38" s="514"/>
      <c r="D38" s="92" t="s">
        <v>543</v>
      </c>
      <c r="E38" s="436"/>
      <c r="F38" s="436"/>
      <c r="G38" s="436"/>
      <c r="H38" s="402"/>
      <c r="I38" s="436"/>
      <c r="J38" s="648"/>
      <c r="K38" s="653"/>
      <c r="L38" s="648"/>
      <c r="M38" s="655"/>
      <c r="N38" s="651"/>
      <c r="O38" s="649"/>
      <c r="P38" s="648"/>
      <c r="Q38" s="655"/>
      <c r="R38" s="648"/>
      <c r="S38" s="653"/>
      <c r="T38" s="651"/>
      <c r="U38" s="928"/>
      <c r="V38" s="648"/>
      <c r="W38" s="655"/>
      <c r="Y38" s="648"/>
      <c r="Z38" s="653"/>
      <c r="AA38" s="648"/>
      <c r="AB38" s="655"/>
      <c r="AC38" s="651"/>
      <c r="AD38" s="649"/>
      <c r="AE38" s="648"/>
      <c r="AF38" s="655"/>
      <c r="AG38" s="648"/>
      <c r="AH38" s="653"/>
      <c r="AI38" s="651"/>
      <c r="AJ38" s="928"/>
      <c r="AK38" s="648"/>
      <c r="AL38" s="655"/>
      <c r="AN38" s="648"/>
      <c r="AO38" s="653"/>
      <c r="AP38" s="648"/>
      <c r="AQ38" s="655"/>
      <c r="AR38" s="651"/>
      <c r="AS38" s="649"/>
      <c r="AT38" s="648"/>
      <c r="AU38" s="655"/>
      <c r="AV38" s="648"/>
      <c r="AW38" s="653"/>
      <c r="AX38" s="651"/>
      <c r="AY38" s="928"/>
      <c r="AZ38" s="648"/>
      <c r="BA38" s="655"/>
    </row>
    <row r="39" spans="1:53" s="484" customFormat="1" ht="15" customHeight="1">
      <c r="A39" s="774"/>
      <c r="B39" s="436"/>
      <c r="C39" s="514"/>
      <c r="D39" s="92" t="s">
        <v>546</v>
      </c>
      <c r="E39" s="436"/>
      <c r="F39" s="436"/>
      <c r="G39" s="436"/>
      <c r="H39" s="402"/>
      <c r="I39" s="436"/>
      <c r="J39" s="648"/>
      <c r="K39" s="653"/>
      <c r="L39" s="648"/>
      <c r="M39" s="655"/>
      <c r="N39" s="651"/>
      <c r="O39" s="649"/>
      <c r="P39" s="648"/>
      <c r="Q39" s="655"/>
      <c r="R39" s="648"/>
      <c r="S39" s="653"/>
      <c r="T39" s="651"/>
      <c r="U39" s="928"/>
      <c r="V39" s="648"/>
      <c r="W39" s="655"/>
      <c r="Y39" s="648"/>
      <c r="Z39" s="653"/>
      <c r="AA39" s="648"/>
      <c r="AB39" s="655"/>
      <c r="AC39" s="651"/>
      <c r="AD39" s="649"/>
      <c r="AE39" s="648"/>
      <c r="AF39" s="655"/>
      <c r="AG39" s="648"/>
      <c r="AH39" s="653"/>
      <c r="AI39" s="651"/>
      <c r="AJ39" s="928"/>
      <c r="AK39" s="648"/>
      <c r="AL39" s="655"/>
      <c r="AN39" s="648"/>
      <c r="AO39" s="653"/>
      <c r="AP39" s="648"/>
      <c r="AQ39" s="655"/>
      <c r="AR39" s="651"/>
      <c r="AS39" s="649"/>
      <c r="AT39" s="648"/>
      <c r="AU39" s="655"/>
      <c r="AV39" s="648"/>
      <c r="AW39" s="653"/>
      <c r="AX39" s="651"/>
      <c r="AY39" s="928"/>
      <c r="AZ39" s="648"/>
      <c r="BA39" s="655"/>
    </row>
    <row r="40" spans="1:53" s="702" customFormat="1" ht="15" customHeight="1">
      <c r="A40" s="735"/>
      <c r="B40" s="736"/>
      <c r="C40" s="122" t="s">
        <v>548</v>
      </c>
      <c r="D40" s="737"/>
      <c r="E40" s="736"/>
      <c r="F40" s="736"/>
      <c r="G40" s="738"/>
      <c r="H40" s="739"/>
      <c r="I40" s="738"/>
      <c r="J40" s="638"/>
      <c r="K40" s="643"/>
      <c r="L40" s="638"/>
      <c r="M40" s="645"/>
      <c r="N40" s="641"/>
      <c r="O40" s="639"/>
      <c r="P40" s="638"/>
      <c r="Q40" s="645"/>
      <c r="R40" s="638"/>
      <c r="S40" s="643"/>
      <c r="T40" s="641"/>
      <c r="U40" s="927"/>
      <c r="V40" s="638"/>
      <c r="W40" s="645"/>
      <c r="Y40" s="638"/>
      <c r="Z40" s="643"/>
      <c r="AA40" s="638"/>
      <c r="AB40" s="645"/>
      <c r="AC40" s="641"/>
      <c r="AD40" s="639"/>
      <c r="AE40" s="638"/>
      <c r="AF40" s="645"/>
      <c r="AG40" s="638"/>
      <c r="AH40" s="643"/>
      <c r="AI40" s="641"/>
      <c r="AJ40" s="927"/>
      <c r="AK40" s="638"/>
      <c r="AL40" s="645"/>
      <c r="AN40" s="638"/>
      <c r="AO40" s="643"/>
      <c r="AP40" s="638"/>
      <c r="AQ40" s="645"/>
      <c r="AR40" s="641"/>
      <c r="AS40" s="639"/>
      <c r="AT40" s="638"/>
      <c r="AU40" s="645"/>
      <c r="AV40" s="638"/>
      <c r="AW40" s="643"/>
      <c r="AX40" s="641"/>
      <c r="AY40" s="927"/>
      <c r="AZ40" s="638"/>
      <c r="BA40" s="645"/>
    </row>
    <row r="41" spans="2:53" ht="5.25" customHeight="1">
      <c r="B41" s="404"/>
      <c r="C41" s="404"/>
      <c r="D41" s="404"/>
      <c r="E41" s="404"/>
      <c r="F41" s="404"/>
      <c r="H41" s="510"/>
      <c r="J41" s="678"/>
      <c r="K41" s="679"/>
      <c r="L41" s="678"/>
      <c r="M41" s="679"/>
      <c r="N41" s="924"/>
      <c r="O41" s="925"/>
      <c r="P41" s="678"/>
      <c r="Q41" s="679"/>
      <c r="R41" s="678"/>
      <c r="S41" s="679"/>
      <c r="T41" s="924"/>
      <c r="U41" s="926"/>
      <c r="V41" s="678"/>
      <c r="W41" s="679"/>
      <c r="Y41" s="678"/>
      <c r="Z41" s="679"/>
      <c r="AA41" s="678"/>
      <c r="AB41" s="679"/>
      <c r="AC41" s="924"/>
      <c r="AD41" s="925"/>
      <c r="AE41" s="678"/>
      <c r="AF41" s="679"/>
      <c r="AG41" s="678"/>
      <c r="AH41" s="679"/>
      <c r="AI41" s="924"/>
      <c r="AJ41" s="926"/>
      <c r="AK41" s="678"/>
      <c r="AL41" s="679"/>
      <c r="AN41" s="678"/>
      <c r="AO41" s="679"/>
      <c r="AP41" s="678"/>
      <c r="AQ41" s="679"/>
      <c r="AR41" s="924"/>
      <c r="AS41" s="925"/>
      <c r="AT41" s="678"/>
      <c r="AU41" s="679"/>
      <c r="AV41" s="678"/>
      <c r="AW41" s="679"/>
      <c r="AX41" s="924"/>
      <c r="AY41" s="926"/>
      <c r="AZ41" s="678"/>
      <c r="BA41" s="679"/>
    </row>
    <row r="42" spans="1:53" s="702" customFormat="1" ht="15" customHeight="1">
      <c r="A42" s="735"/>
      <c r="B42" s="736"/>
      <c r="C42" s="122" t="s">
        <v>549</v>
      </c>
      <c r="D42" s="737"/>
      <c r="E42" s="736"/>
      <c r="F42" s="736"/>
      <c r="G42" s="738"/>
      <c r="H42" s="739"/>
      <c r="I42" s="738"/>
      <c r="J42" s="638"/>
      <c r="K42" s="643"/>
      <c r="L42" s="638"/>
      <c r="M42" s="645"/>
      <c r="N42" s="641"/>
      <c r="O42" s="639"/>
      <c r="P42" s="638"/>
      <c r="Q42" s="645"/>
      <c r="R42" s="638"/>
      <c r="S42" s="643"/>
      <c r="T42" s="641"/>
      <c r="U42" s="927"/>
      <c r="V42" s="638"/>
      <c r="W42" s="645"/>
      <c r="Y42" s="638"/>
      <c r="Z42" s="643"/>
      <c r="AA42" s="638"/>
      <c r="AB42" s="645"/>
      <c r="AC42" s="641"/>
      <c r="AD42" s="639"/>
      <c r="AE42" s="638"/>
      <c r="AF42" s="645"/>
      <c r="AG42" s="638"/>
      <c r="AH42" s="643"/>
      <c r="AI42" s="641"/>
      <c r="AJ42" s="927"/>
      <c r="AK42" s="638"/>
      <c r="AL42" s="645"/>
      <c r="AN42" s="643"/>
      <c r="AO42" s="643"/>
      <c r="AP42" s="638"/>
      <c r="AQ42" s="645"/>
      <c r="AR42" s="641"/>
      <c r="AS42" s="639"/>
      <c r="AT42" s="638"/>
      <c r="AU42" s="645"/>
      <c r="AV42" s="638"/>
      <c r="AW42" s="643"/>
      <c r="AX42" s="641"/>
      <c r="AY42" s="927"/>
      <c r="AZ42" s="638"/>
      <c r="BA42" s="645"/>
    </row>
    <row r="43" spans="1:53" s="484" customFormat="1" ht="15" customHeight="1">
      <c r="A43" s="774"/>
      <c r="B43" s="436"/>
      <c r="C43" s="325"/>
      <c r="D43" s="92" t="s">
        <v>542</v>
      </c>
      <c r="E43" s="436"/>
      <c r="F43" s="436"/>
      <c r="G43" s="436"/>
      <c r="H43" s="402"/>
      <c r="I43" s="436"/>
      <c r="J43" s="648"/>
      <c r="K43" s="653"/>
      <c r="L43" s="648"/>
      <c r="M43" s="655"/>
      <c r="N43" s="651"/>
      <c r="O43" s="649"/>
      <c r="P43" s="648"/>
      <c r="Q43" s="655"/>
      <c r="R43" s="648"/>
      <c r="S43" s="653"/>
      <c r="T43" s="651"/>
      <c r="U43" s="928"/>
      <c r="V43" s="648"/>
      <c r="W43" s="655"/>
      <c r="Y43" s="648"/>
      <c r="Z43" s="653"/>
      <c r="AA43" s="648"/>
      <c r="AB43" s="655"/>
      <c r="AC43" s="651"/>
      <c r="AD43" s="649"/>
      <c r="AE43" s="648"/>
      <c r="AF43" s="655"/>
      <c r="AG43" s="648"/>
      <c r="AH43" s="653"/>
      <c r="AI43" s="651"/>
      <c r="AJ43" s="928"/>
      <c r="AK43" s="648"/>
      <c r="AL43" s="655"/>
      <c r="AN43" s="653"/>
      <c r="AO43" s="653"/>
      <c r="AP43" s="648"/>
      <c r="AQ43" s="655"/>
      <c r="AR43" s="651"/>
      <c r="AS43" s="649"/>
      <c r="AT43" s="648"/>
      <c r="AU43" s="655"/>
      <c r="AV43" s="648"/>
      <c r="AW43" s="653"/>
      <c r="AX43" s="651"/>
      <c r="AY43" s="928"/>
      <c r="AZ43" s="648"/>
      <c r="BA43" s="655"/>
    </row>
    <row r="44" spans="1:53" s="484" customFormat="1" ht="15" customHeight="1">
      <c r="A44" s="774"/>
      <c r="B44" s="436"/>
      <c r="C44" s="325"/>
      <c r="D44" s="92" t="s">
        <v>543</v>
      </c>
      <c r="E44" s="436"/>
      <c r="F44" s="436"/>
      <c r="G44" s="436"/>
      <c r="H44" s="402"/>
      <c r="I44" s="436"/>
      <c r="J44" s="648"/>
      <c r="K44" s="653"/>
      <c r="L44" s="648"/>
      <c r="M44" s="655"/>
      <c r="N44" s="651"/>
      <c r="O44" s="649"/>
      <c r="P44" s="648"/>
      <c r="Q44" s="655"/>
      <c r="R44" s="648"/>
      <c r="S44" s="653"/>
      <c r="T44" s="651"/>
      <c r="U44" s="928"/>
      <c r="V44" s="648"/>
      <c r="W44" s="655"/>
      <c r="Y44" s="648"/>
      <c r="Z44" s="653"/>
      <c r="AA44" s="648"/>
      <c r="AB44" s="655"/>
      <c r="AC44" s="651"/>
      <c r="AD44" s="649"/>
      <c r="AE44" s="648"/>
      <c r="AF44" s="655"/>
      <c r="AG44" s="648"/>
      <c r="AH44" s="653"/>
      <c r="AI44" s="651"/>
      <c r="AJ44" s="928"/>
      <c r="AK44" s="648"/>
      <c r="AL44" s="655"/>
      <c r="AN44" s="653"/>
      <c r="AO44" s="653"/>
      <c r="AP44" s="648"/>
      <c r="AQ44" s="655"/>
      <c r="AR44" s="651"/>
      <c r="AS44" s="649"/>
      <c r="AT44" s="648"/>
      <c r="AU44" s="655"/>
      <c r="AV44" s="648"/>
      <c r="AW44" s="653"/>
      <c r="AX44" s="651"/>
      <c r="AY44" s="928"/>
      <c r="AZ44" s="648"/>
      <c r="BA44" s="655"/>
    </row>
    <row r="45" spans="1:53" s="484" customFormat="1" ht="15" customHeight="1">
      <c r="A45" s="774"/>
      <c r="B45" s="436"/>
      <c r="C45" s="325"/>
      <c r="D45" s="92" t="s">
        <v>546</v>
      </c>
      <c r="E45" s="436"/>
      <c r="F45" s="436"/>
      <c r="G45" s="436"/>
      <c r="H45" s="402"/>
      <c r="I45" s="436"/>
      <c r="J45" s="648"/>
      <c r="K45" s="653"/>
      <c r="L45" s="648"/>
      <c r="M45" s="655"/>
      <c r="N45" s="651"/>
      <c r="O45" s="649"/>
      <c r="P45" s="648"/>
      <c r="Q45" s="655"/>
      <c r="R45" s="648"/>
      <c r="S45" s="653"/>
      <c r="T45" s="651"/>
      <c r="U45" s="928"/>
      <c r="V45" s="648"/>
      <c r="W45" s="655"/>
      <c r="Y45" s="648"/>
      <c r="Z45" s="653"/>
      <c r="AA45" s="648"/>
      <c r="AB45" s="655"/>
      <c r="AC45" s="651"/>
      <c r="AD45" s="649"/>
      <c r="AE45" s="648"/>
      <c r="AF45" s="655"/>
      <c r="AG45" s="648"/>
      <c r="AH45" s="653"/>
      <c r="AI45" s="651"/>
      <c r="AJ45" s="928"/>
      <c r="AK45" s="648"/>
      <c r="AL45" s="655"/>
      <c r="AN45" s="653"/>
      <c r="AO45" s="653"/>
      <c r="AP45" s="648"/>
      <c r="AQ45" s="655"/>
      <c r="AR45" s="651"/>
      <c r="AS45" s="649"/>
      <c r="AT45" s="648"/>
      <c r="AU45" s="655"/>
      <c r="AV45" s="648"/>
      <c r="AW45" s="653"/>
      <c r="AX45" s="651"/>
      <c r="AY45" s="928"/>
      <c r="AZ45" s="648"/>
      <c r="BA45" s="655"/>
    </row>
    <row r="46" spans="1:53" s="702" customFormat="1" ht="15" customHeight="1">
      <c r="A46" s="735"/>
      <c r="B46" s="736"/>
      <c r="C46" s="122" t="s">
        <v>550</v>
      </c>
      <c r="D46" s="737"/>
      <c r="E46" s="736"/>
      <c r="F46" s="736"/>
      <c r="G46" s="738"/>
      <c r="H46" s="739"/>
      <c r="I46" s="738"/>
      <c r="J46" s="638"/>
      <c r="K46" s="643"/>
      <c r="L46" s="638"/>
      <c r="M46" s="645"/>
      <c r="N46" s="641"/>
      <c r="O46" s="639"/>
      <c r="P46" s="638"/>
      <c r="Q46" s="645"/>
      <c r="R46" s="638"/>
      <c r="S46" s="643"/>
      <c r="T46" s="641"/>
      <c r="U46" s="927"/>
      <c r="V46" s="638"/>
      <c r="W46" s="645"/>
      <c r="Y46" s="638"/>
      <c r="Z46" s="643"/>
      <c r="AA46" s="638"/>
      <c r="AB46" s="645"/>
      <c r="AC46" s="641"/>
      <c r="AD46" s="639"/>
      <c r="AE46" s="638"/>
      <c r="AF46" s="645"/>
      <c r="AG46" s="638"/>
      <c r="AH46" s="643"/>
      <c r="AI46" s="641"/>
      <c r="AJ46" s="927"/>
      <c r="AK46" s="638"/>
      <c r="AL46" s="645"/>
      <c r="AN46" s="638"/>
      <c r="AO46" s="643"/>
      <c r="AP46" s="638"/>
      <c r="AQ46" s="645"/>
      <c r="AR46" s="641"/>
      <c r="AS46" s="639"/>
      <c r="AT46" s="638"/>
      <c r="AU46" s="645"/>
      <c r="AV46" s="638"/>
      <c r="AW46" s="643"/>
      <c r="AX46" s="641"/>
      <c r="AY46" s="927"/>
      <c r="AZ46" s="638"/>
      <c r="BA46" s="645"/>
    </row>
    <row r="47" spans="2:53" ht="5.25" customHeight="1">
      <c r="B47" s="404"/>
      <c r="C47" s="404"/>
      <c r="D47" s="404"/>
      <c r="E47" s="404"/>
      <c r="F47" s="404"/>
      <c r="H47" s="510"/>
      <c r="J47" s="678"/>
      <c r="K47" s="679"/>
      <c r="L47" s="678"/>
      <c r="M47" s="679"/>
      <c r="N47" s="924"/>
      <c r="O47" s="925"/>
      <c r="P47" s="678"/>
      <c r="Q47" s="679"/>
      <c r="R47" s="678"/>
      <c r="S47" s="679"/>
      <c r="T47" s="924"/>
      <c r="U47" s="926"/>
      <c r="V47" s="678"/>
      <c r="W47" s="679"/>
      <c r="Y47" s="678"/>
      <c r="Z47" s="679"/>
      <c r="AA47" s="678"/>
      <c r="AB47" s="679"/>
      <c r="AC47" s="924"/>
      <c r="AD47" s="925"/>
      <c r="AE47" s="678"/>
      <c r="AF47" s="679"/>
      <c r="AG47" s="678"/>
      <c r="AH47" s="679"/>
      <c r="AI47" s="924"/>
      <c r="AJ47" s="926"/>
      <c r="AK47" s="678"/>
      <c r="AL47" s="679"/>
      <c r="AN47" s="678"/>
      <c r="AO47" s="679"/>
      <c r="AP47" s="678"/>
      <c r="AQ47" s="679"/>
      <c r="AR47" s="924"/>
      <c r="AS47" s="925"/>
      <c r="AT47" s="678"/>
      <c r="AU47" s="679"/>
      <c r="AV47" s="678"/>
      <c r="AW47" s="679"/>
      <c r="AX47" s="924"/>
      <c r="AY47" s="926"/>
      <c r="AZ47" s="678"/>
      <c r="BA47" s="679"/>
    </row>
    <row r="48" spans="1:53" s="702" customFormat="1" ht="15" customHeight="1">
      <c r="A48" s="735"/>
      <c r="B48" s="736"/>
      <c r="C48" s="122" t="s">
        <v>551</v>
      </c>
      <c r="D48" s="737"/>
      <c r="E48" s="736"/>
      <c r="F48" s="736"/>
      <c r="G48" s="738"/>
      <c r="H48" s="739"/>
      <c r="I48" s="738"/>
      <c r="J48" s="638"/>
      <c r="K48" s="643"/>
      <c r="L48" s="638"/>
      <c r="M48" s="645"/>
      <c r="N48" s="641"/>
      <c r="O48" s="639"/>
      <c r="P48" s="638"/>
      <c r="Q48" s="645"/>
      <c r="R48" s="638"/>
      <c r="S48" s="643"/>
      <c r="T48" s="641"/>
      <c r="U48" s="927"/>
      <c r="V48" s="638"/>
      <c r="W48" s="645"/>
      <c r="Y48" s="638"/>
      <c r="Z48" s="643"/>
      <c r="AA48" s="638"/>
      <c r="AB48" s="645"/>
      <c r="AC48" s="641"/>
      <c r="AD48" s="639"/>
      <c r="AE48" s="638"/>
      <c r="AF48" s="645"/>
      <c r="AG48" s="638"/>
      <c r="AH48" s="643"/>
      <c r="AI48" s="641"/>
      <c r="AJ48" s="927"/>
      <c r="AK48" s="638"/>
      <c r="AL48" s="645"/>
      <c r="AN48" s="638"/>
      <c r="AO48" s="643"/>
      <c r="AP48" s="638"/>
      <c r="AQ48" s="645"/>
      <c r="AR48" s="641"/>
      <c r="AS48" s="639"/>
      <c r="AT48" s="638"/>
      <c r="AU48" s="645"/>
      <c r="AV48" s="638"/>
      <c r="AW48" s="643"/>
      <c r="AX48" s="641"/>
      <c r="AY48" s="927"/>
      <c r="AZ48" s="638"/>
      <c r="BA48" s="645"/>
    </row>
    <row r="49" spans="2:53" ht="5.25" customHeight="1">
      <c r="B49" s="404"/>
      <c r="C49" s="404"/>
      <c r="D49" s="404"/>
      <c r="E49" s="404"/>
      <c r="F49" s="404"/>
      <c r="H49" s="510"/>
      <c r="J49" s="678"/>
      <c r="K49" s="679"/>
      <c r="L49" s="678"/>
      <c r="M49" s="679"/>
      <c r="N49" s="924"/>
      <c r="O49" s="925"/>
      <c r="P49" s="678"/>
      <c r="Q49" s="679"/>
      <c r="R49" s="678"/>
      <c r="S49" s="679"/>
      <c r="T49" s="924"/>
      <c r="U49" s="926"/>
      <c r="V49" s="678"/>
      <c r="W49" s="679"/>
      <c r="Y49" s="678"/>
      <c r="Z49" s="679"/>
      <c r="AA49" s="678"/>
      <c r="AB49" s="679"/>
      <c r="AC49" s="924"/>
      <c r="AD49" s="925"/>
      <c r="AE49" s="678"/>
      <c r="AF49" s="679"/>
      <c r="AG49" s="678"/>
      <c r="AH49" s="679"/>
      <c r="AI49" s="924"/>
      <c r="AJ49" s="926"/>
      <c r="AK49" s="678"/>
      <c r="AL49" s="679"/>
      <c r="AN49" s="678"/>
      <c r="AO49" s="679"/>
      <c r="AP49" s="678"/>
      <c r="AQ49" s="679"/>
      <c r="AR49" s="924"/>
      <c r="AS49" s="925"/>
      <c r="AT49" s="678"/>
      <c r="AU49" s="679"/>
      <c r="AV49" s="678"/>
      <c r="AW49" s="679"/>
      <c r="AX49" s="924"/>
      <c r="AY49" s="926"/>
      <c r="AZ49" s="678"/>
      <c r="BA49" s="679"/>
    </row>
    <row r="50" spans="1:53" s="702" customFormat="1" ht="15" customHeight="1">
      <c r="A50" s="735"/>
      <c r="B50" s="736"/>
      <c r="C50" s="122" t="s">
        <v>552</v>
      </c>
      <c r="D50" s="737"/>
      <c r="E50" s="736"/>
      <c r="F50" s="736"/>
      <c r="G50" s="738"/>
      <c r="H50" s="739"/>
      <c r="I50" s="738"/>
      <c r="J50" s="638"/>
      <c r="K50" s="643"/>
      <c r="L50" s="638"/>
      <c r="M50" s="645"/>
      <c r="N50" s="641"/>
      <c r="O50" s="639"/>
      <c r="P50" s="638"/>
      <c r="Q50" s="645"/>
      <c r="R50" s="638"/>
      <c r="S50" s="643"/>
      <c r="T50" s="641"/>
      <c r="U50" s="927"/>
      <c r="V50" s="638"/>
      <c r="W50" s="645"/>
      <c r="Y50" s="638"/>
      <c r="Z50" s="643"/>
      <c r="AA50" s="638"/>
      <c r="AB50" s="645"/>
      <c r="AC50" s="641"/>
      <c r="AD50" s="639"/>
      <c r="AE50" s="638"/>
      <c r="AF50" s="645"/>
      <c r="AG50" s="638"/>
      <c r="AH50" s="643"/>
      <c r="AI50" s="641"/>
      <c r="AJ50" s="927"/>
      <c r="AK50" s="638"/>
      <c r="AL50" s="645"/>
      <c r="AN50" s="638"/>
      <c r="AO50" s="643"/>
      <c r="AP50" s="638"/>
      <c r="AQ50" s="645"/>
      <c r="AR50" s="641"/>
      <c r="AS50" s="639"/>
      <c r="AT50" s="638"/>
      <c r="AU50" s="645"/>
      <c r="AV50" s="638"/>
      <c r="AW50" s="643"/>
      <c r="AX50" s="641"/>
      <c r="AY50" s="927"/>
      <c r="AZ50" s="638"/>
      <c r="BA50" s="645"/>
    </row>
    <row r="51" spans="2:53" ht="5.25" customHeight="1">
      <c r="B51" s="404"/>
      <c r="C51" s="404"/>
      <c r="D51" s="404"/>
      <c r="E51" s="404"/>
      <c r="F51" s="404"/>
      <c r="H51" s="510"/>
      <c r="J51" s="678"/>
      <c r="K51" s="679"/>
      <c r="L51" s="678"/>
      <c r="M51" s="679"/>
      <c r="N51" s="924"/>
      <c r="O51" s="925"/>
      <c r="P51" s="678"/>
      <c r="Q51" s="679"/>
      <c r="R51" s="678"/>
      <c r="S51" s="679"/>
      <c r="T51" s="924"/>
      <c r="U51" s="926"/>
      <c r="V51" s="678"/>
      <c r="W51" s="679"/>
      <c r="Y51" s="678"/>
      <c r="Z51" s="679"/>
      <c r="AA51" s="678"/>
      <c r="AB51" s="679"/>
      <c r="AC51" s="924"/>
      <c r="AD51" s="925"/>
      <c r="AE51" s="678"/>
      <c r="AF51" s="679"/>
      <c r="AG51" s="678"/>
      <c r="AH51" s="679"/>
      <c r="AI51" s="924"/>
      <c r="AJ51" s="926"/>
      <c r="AK51" s="678"/>
      <c r="AL51" s="679"/>
      <c r="AN51" s="678"/>
      <c r="AO51" s="679"/>
      <c r="AP51" s="678"/>
      <c r="AQ51" s="679"/>
      <c r="AR51" s="924"/>
      <c r="AS51" s="925"/>
      <c r="AT51" s="678"/>
      <c r="AU51" s="679"/>
      <c r="AV51" s="678"/>
      <c r="AW51" s="679"/>
      <c r="AX51" s="924"/>
      <c r="AY51" s="926"/>
      <c r="AZ51" s="678"/>
      <c r="BA51" s="679"/>
    </row>
    <row r="52" spans="1:53" s="702" customFormat="1" ht="15" customHeight="1">
      <c r="A52" s="735"/>
      <c r="B52" s="736"/>
      <c r="C52" s="122" t="s">
        <v>553</v>
      </c>
      <c r="D52" s="737"/>
      <c r="E52" s="736"/>
      <c r="F52" s="736"/>
      <c r="G52" s="738"/>
      <c r="H52" s="739"/>
      <c r="I52" s="738"/>
      <c r="J52" s="643"/>
      <c r="K52" s="643"/>
      <c r="L52" s="643"/>
      <c r="M52" s="645"/>
      <c r="N52" s="641"/>
      <c r="O52" s="639"/>
      <c r="P52" s="638"/>
      <c r="Q52" s="645"/>
      <c r="R52" s="638"/>
      <c r="S52" s="643"/>
      <c r="T52" s="641"/>
      <c r="U52" s="927"/>
      <c r="V52" s="638"/>
      <c r="W52" s="645"/>
      <c r="Y52" s="643"/>
      <c r="Z52" s="643"/>
      <c r="AA52" s="643"/>
      <c r="AB52" s="645"/>
      <c r="AC52" s="641"/>
      <c r="AD52" s="639"/>
      <c r="AE52" s="638"/>
      <c r="AF52" s="645"/>
      <c r="AG52" s="638"/>
      <c r="AH52" s="643"/>
      <c r="AI52" s="641"/>
      <c r="AJ52" s="927"/>
      <c r="AK52" s="638"/>
      <c r="AL52" s="645"/>
      <c r="AN52" s="643"/>
      <c r="AO52" s="643"/>
      <c r="AP52" s="643"/>
      <c r="AQ52" s="645"/>
      <c r="AR52" s="641"/>
      <c r="AS52" s="639"/>
      <c r="AT52" s="638"/>
      <c r="AU52" s="645"/>
      <c r="AV52" s="638"/>
      <c r="AW52" s="643"/>
      <c r="AX52" s="641"/>
      <c r="AY52" s="927"/>
      <c r="AZ52" s="638"/>
      <c r="BA52" s="645"/>
    </row>
    <row r="53" spans="1:53" s="484" customFormat="1" ht="15" customHeight="1">
      <c r="A53" s="774"/>
      <c r="B53" s="436"/>
      <c r="C53" s="514"/>
      <c r="D53" s="92" t="s">
        <v>542</v>
      </c>
      <c r="E53" s="436"/>
      <c r="F53" s="436"/>
      <c r="G53" s="436"/>
      <c r="H53" s="402"/>
      <c r="I53" s="436"/>
      <c r="J53" s="648"/>
      <c r="K53" s="653"/>
      <c r="L53" s="648"/>
      <c r="M53" s="655"/>
      <c r="N53" s="651"/>
      <c r="O53" s="649"/>
      <c r="P53" s="648"/>
      <c r="Q53" s="655"/>
      <c r="R53" s="648"/>
      <c r="S53" s="653"/>
      <c r="T53" s="651"/>
      <c r="U53" s="928"/>
      <c r="V53" s="648"/>
      <c r="W53" s="655"/>
      <c r="Y53" s="648"/>
      <c r="Z53" s="653"/>
      <c r="AA53" s="648"/>
      <c r="AB53" s="655"/>
      <c r="AC53" s="651"/>
      <c r="AD53" s="649"/>
      <c r="AE53" s="648"/>
      <c r="AF53" s="655"/>
      <c r="AG53" s="648"/>
      <c r="AH53" s="653"/>
      <c r="AI53" s="651"/>
      <c r="AJ53" s="928"/>
      <c r="AK53" s="648"/>
      <c r="AL53" s="655"/>
      <c r="AN53" s="648"/>
      <c r="AO53" s="653"/>
      <c r="AP53" s="648"/>
      <c r="AQ53" s="655"/>
      <c r="AR53" s="651"/>
      <c r="AS53" s="649"/>
      <c r="AT53" s="648"/>
      <c r="AU53" s="655"/>
      <c r="AV53" s="648"/>
      <c r="AW53" s="653"/>
      <c r="AX53" s="651"/>
      <c r="AY53" s="928"/>
      <c r="AZ53" s="648"/>
      <c r="BA53" s="655"/>
    </row>
    <row r="54" spans="1:53" s="484" customFormat="1" ht="15" customHeight="1">
      <c r="A54" s="774"/>
      <c r="B54" s="436"/>
      <c r="C54" s="514"/>
      <c r="D54" s="92" t="s">
        <v>543</v>
      </c>
      <c r="E54" s="436"/>
      <c r="F54" s="436"/>
      <c r="G54" s="436"/>
      <c r="H54" s="402"/>
      <c r="I54" s="436"/>
      <c r="J54" s="648"/>
      <c r="K54" s="653"/>
      <c r="L54" s="648"/>
      <c r="M54" s="655"/>
      <c r="N54" s="651"/>
      <c r="O54" s="649"/>
      <c r="P54" s="648"/>
      <c r="Q54" s="655"/>
      <c r="R54" s="648"/>
      <c r="S54" s="653"/>
      <c r="T54" s="651"/>
      <c r="U54" s="928"/>
      <c r="V54" s="648"/>
      <c r="W54" s="655"/>
      <c r="AA54" s="648"/>
      <c r="AB54" s="655"/>
      <c r="AC54" s="651"/>
      <c r="AD54" s="649"/>
      <c r="AE54" s="648"/>
      <c r="AF54" s="655"/>
      <c r="AG54" s="648"/>
      <c r="AH54" s="653"/>
      <c r="AI54" s="651"/>
      <c r="AJ54" s="928"/>
      <c r="AK54" s="648"/>
      <c r="AL54" s="655"/>
      <c r="AN54" s="648"/>
      <c r="AO54" s="655"/>
      <c r="AP54" s="648"/>
      <c r="AQ54" s="655"/>
      <c r="AR54" s="651"/>
      <c r="AS54" s="649"/>
      <c r="AT54" s="648"/>
      <c r="AU54" s="655"/>
      <c r="AV54" s="648"/>
      <c r="AW54" s="653"/>
      <c r="AX54" s="651"/>
      <c r="AY54" s="928"/>
      <c r="AZ54" s="648"/>
      <c r="BA54" s="655"/>
    </row>
    <row r="55" spans="1:53" s="484" customFormat="1" ht="4.5" customHeight="1">
      <c r="A55" s="774"/>
      <c r="B55" s="436"/>
      <c r="C55" s="514"/>
      <c r="D55" s="92"/>
      <c r="E55" s="436"/>
      <c r="F55" s="436"/>
      <c r="G55" s="436"/>
      <c r="H55" s="402"/>
      <c r="I55" s="436"/>
      <c r="J55" s="648"/>
      <c r="K55" s="653"/>
      <c r="L55" s="648"/>
      <c r="M55" s="655"/>
      <c r="N55" s="651"/>
      <c r="O55" s="649"/>
      <c r="P55" s="648"/>
      <c r="Q55" s="655"/>
      <c r="R55" s="648"/>
      <c r="S55" s="653"/>
      <c r="T55" s="651"/>
      <c r="U55" s="928"/>
      <c r="V55" s="648"/>
      <c r="W55" s="655"/>
      <c r="AA55" s="648"/>
      <c r="AB55" s="655"/>
      <c r="AC55" s="651"/>
      <c r="AD55" s="649"/>
      <c r="AE55" s="648"/>
      <c r="AF55" s="655"/>
      <c r="AG55" s="648"/>
      <c r="AH55" s="653"/>
      <c r="AI55" s="651"/>
      <c r="AJ55" s="928"/>
      <c r="AK55" s="648"/>
      <c r="AL55" s="655"/>
      <c r="AP55" s="648"/>
      <c r="AQ55" s="655"/>
      <c r="AR55" s="651"/>
      <c r="AS55" s="649"/>
      <c r="AT55" s="648"/>
      <c r="AU55" s="655"/>
      <c r="AV55" s="648"/>
      <c r="AW55" s="653"/>
      <c r="AX55" s="651"/>
      <c r="AY55" s="928"/>
      <c r="AZ55" s="648"/>
      <c r="BA55" s="655"/>
    </row>
    <row r="56" spans="1:53" s="702" customFormat="1" ht="15" customHeight="1">
      <c r="A56" s="735"/>
      <c r="B56" s="736"/>
      <c r="C56" s="122" t="s">
        <v>554</v>
      </c>
      <c r="D56" s="737"/>
      <c r="E56" s="736"/>
      <c r="F56" s="736"/>
      <c r="G56" s="738"/>
      <c r="H56" s="739"/>
      <c r="I56" s="738"/>
      <c r="J56" s="638"/>
      <c r="K56" s="643"/>
      <c r="L56" s="638"/>
      <c r="M56" s="645"/>
      <c r="N56" s="641"/>
      <c r="O56" s="639"/>
      <c r="P56" s="638"/>
      <c r="Q56" s="645"/>
      <c r="R56" s="638"/>
      <c r="S56" s="643"/>
      <c r="T56" s="641"/>
      <c r="U56" s="927"/>
      <c r="V56" s="638"/>
      <c r="W56" s="645"/>
      <c r="Y56" s="638"/>
      <c r="Z56" s="643"/>
      <c r="AA56" s="638"/>
      <c r="AB56" s="645"/>
      <c r="AC56" s="641"/>
      <c r="AD56" s="639"/>
      <c r="AE56" s="638"/>
      <c r="AF56" s="645"/>
      <c r="AG56" s="638"/>
      <c r="AH56" s="643"/>
      <c r="AI56" s="641"/>
      <c r="AJ56" s="927"/>
      <c r="AK56" s="638"/>
      <c r="AL56" s="645"/>
      <c r="AN56" s="638"/>
      <c r="AO56" s="643"/>
      <c r="AP56" s="638"/>
      <c r="AQ56" s="645"/>
      <c r="AR56" s="641"/>
      <c r="AS56" s="639"/>
      <c r="AT56" s="638"/>
      <c r="AU56" s="645"/>
      <c r="AV56" s="638"/>
      <c r="AW56" s="643"/>
      <c r="AX56" s="641"/>
      <c r="AY56" s="927"/>
      <c r="AZ56" s="638"/>
      <c r="BA56" s="645"/>
    </row>
    <row r="57" spans="2:53" ht="5.25" customHeight="1">
      <c r="B57" s="404"/>
      <c r="C57" s="404"/>
      <c r="D57" s="404"/>
      <c r="E57" s="404"/>
      <c r="F57" s="404"/>
      <c r="H57" s="510"/>
      <c r="J57" s="678"/>
      <c r="K57" s="679"/>
      <c r="L57" s="678"/>
      <c r="M57" s="679"/>
      <c r="N57" s="924"/>
      <c r="O57" s="925"/>
      <c r="P57" s="678"/>
      <c r="Q57" s="679"/>
      <c r="R57" s="678"/>
      <c r="S57" s="679"/>
      <c r="T57" s="924"/>
      <c r="U57" s="926"/>
      <c r="V57" s="678"/>
      <c r="W57" s="679"/>
      <c r="Y57" s="678"/>
      <c r="Z57" s="679"/>
      <c r="AA57" s="678"/>
      <c r="AB57" s="679"/>
      <c r="AC57" s="924"/>
      <c r="AD57" s="925"/>
      <c r="AE57" s="678"/>
      <c r="AF57" s="679"/>
      <c r="AG57" s="678"/>
      <c r="AH57" s="679"/>
      <c r="AI57" s="924"/>
      <c r="AJ57" s="926"/>
      <c r="AK57" s="678"/>
      <c r="AL57" s="679"/>
      <c r="AN57" s="678"/>
      <c r="AO57" s="679"/>
      <c r="AP57" s="678"/>
      <c r="AQ57" s="679"/>
      <c r="AR57" s="924"/>
      <c r="AS57" s="925"/>
      <c r="AT57" s="678"/>
      <c r="AU57" s="679"/>
      <c r="AV57" s="678"/>
      <c r="AW57" s="679"/>
      <c r="AX57" s="924"/>
      <c r="AY57" s="926"/>
      <c r="AZ57" s="678"/>
      <c r="BA57" s="679"/>
    </row>
    <row r="58" spans="1:53" s="702" customFormat="1" ht="15" customHeight="1">
      <c r="A58" s="735"/>
      <c r="B58" s="736"/>
      <c r="C58" s="122" t="s">
        <v>555</v>
      </c>
      <c r="D58" s="737"/>
      <c r="E58" s="736"/>
      <c r="F58" s="736"/>
      <c r="G58" s="738"/>
      <c r="H58" s="739"/>
      <c r="I58" s="738"/>
      <c r="J58" s="638"/>
      <c r="K58" s="643"/>
      <c r="L58" s="638"/>
      <c r="M58" s="645"/>
      <c r="N58" s="641"/>
      <c r="O58" s="639"/>
      <c r="P58" s="638"/>
      <c r="Q58" s="645"/>
      <c r="R58" s="638"/>
      <c r="S58" s="643"/>
      <c r="T58" s="641"/>
      <c r="U58" s="927"/>
      <c r="V58" s="638"/>
      <c r="W58" s="645"/>
      <c r="Y58" s="638"/>
      <c r="Z58" s="643"/>
      <c r="AA58" s="638"/>
      <c r="AB58" s="645"/>
      <c r="AC58" s="641"/>
      <c r="AD58" s="639"/>
      <c r="AE58" s="638"/>
      <c r="AF58" s="645"/>
      <c r="AG58" s="638"/>
      <c r="AH58" s="643"/>
      <c r="AI58" s="641"/>
      <c r="AJ58" s="927"/>
      <c r="AK58" s="638"/>
      <c r="AL58" s="645"/>
      <c r="AN58" s="638"/>
      <c r="AO58" s="643"/>
      <c r="AP58" s="638"/>
      <c r="AQ58" s="645"/>
      <c r="AR58" s="641"/>
      <c r="AS58" s="639"/>
      <c r="AT58" s="638"/>
      <c r="AU58" s="645"/>
      <c r="AV58" s="638"/>
      <c r="AW58" s="643"/>
      <c r="AX58" s="641"/>
      <c r="AY58" s="927"/>
      <c r="AZ58" s="638"/>
      <c r="BA58" s="645"/>
    </row>
    <row r="59" spans="2:53" ht="5.25" customHeight="1">
      <c r="B59" s="404"/>
      <c r="C59" s="404"/>
      <c r="D59" s="404"/>
      <c r="E59" s="404"/>
      <c r="F59" s="404"/>
      <c r="H59" s="510"/>
      <c r="J59" s="678"/>
      <c r="K59" s="679"/>
      <c r="L59" s="678"/>
      <c r="M59" s="679"/>
      <c r="N59" s="924"/>
      <c r="O59" s="925"/>
      <c r="P59" s="678"/>
      <c r="Q59" s="679"/>
      <c r="R59" s="678"/>
      <c r="S59" s="679"/>
      <c r="T59" s="924"/>
      <c r="U59" s="926"/>
      <c r="V59" s="678"/>
      <c r="W59" s="679"/>
      <c r="Y59" s="678"/>
      <c r="Z59" s="679"/>
      <c r="AA59" s="678"/>
      <c r="AB59" s="679"/>
      <c r="AC59" s="924"/>
      <c r="AD59" s="925"/>
      <c r="AE59" s="678"/>
      <c r="AF59" s="679"/>
      <c r="AG59" s="678"/>
      <c r="AH59" s="679"/>
      <c r="AI59" s="924"/>
      <c r="AJ59" s="926"/>
      <c r="AK59" s="678"/>
      <c r="AL59" s="679"/>
      <c r="AN59" s="678"/>
      <c r="AO59" s="679"/>
      <c r="AP59" s="678"/>
      <c r="AQ59" s="679"/>
      <c r="AR59" s="924"/>
      <c r="AS59" s="925"/>
      <c r="AT59" s="678"/>
      <c r="AU59" s="679"/>
      <c r="AV59" s="678"/>
      <c r="AW59" s="679"/>
      <c r="AX59" s="924"/>
      <c r="AY59" s="926"/>
      <c r="AZ59" s="678"/>
      <c r="BA59" s="679"/>
    </row>
    <row r="60" spans="1:53" s="702" customFormat="1" ht="15" customHeight="1">
      <c r="A60" s="735"/>
      <c r="B60" s="736"/>
      <c r="C60" s="122" t="s">
        <v>556</v>
      </c>
      <c r="D60" s="737"/>
      <c r="E60" s="736"/>
      <c r="F60" s="736"/>
      <c r="G60" s="738"/>
      <c r="H60" s="739"/>
      <c r="I60" s="738"/>
      <c r="J60" s="638"/>
      <c r="K60" s="643"/>
      <c r="L60" s="638"/>
      <c r="M60" s="645"/>
      <c r="N60" s="641"/>
      <c r="O60" s="639"/>
      <c r="P60" s="638"/>
      <c r="Q60" s="645"/>
      <c r="R60" s="638"/>
      <c r="S60" s="643"/>
      <c r="T60" s="641"/>
      <c r="U60" s="927"/>
      <c r="V60" s="638"/>
      <c r="W60" s="645"/>
      <c r="Y60" s="638"/>
      <c r="Z60" s="645"/>
      <c r="AA60" s="638"/>
      <c r="AB60" s="645"/>
      <c r="AC60" s="641"/>
      <c r="AD60" s="639"/>
      <c r="AE60" s="638"/>
      <c r="AF60" s="645"/>
      <c r="AG60" s="638"/>
      <c r="AH60" s="643"/>
      <c r="AI60" s="641"/>
      <c r="AJ60" s="927"/>
      <c r="AK60" s="638"/>
      <c r="AL60" s="645"/>
      <c r="AN60" s="638"/>
      <c r="AO60" s="645"/>
      <c r="AP60" s="638"/>
      <c r="AQ60" s="645"/>
      <c r="AR60" s="641"/>
      <c r="AS60" s="639"/>
      <c r="AT60" s="638"/>
      <c r="AU60" s="645"/>
      <c r="AV60" s="638"/>
      <c r="AW60" s="643"/>
      <c r="AX60" s="641"/>
      <c r="AY60" s="927"/>
      <c r="AZ60" s="638"/>
      <c r="BA60" s="645"/>
    </row>
    <row r="61" spans="1:53" s="484" customFormat="1" ht="5.25" customHeight="1">
      <c r="A61" s="774"/>
      <c r="B61" s="436"/>
      <c r="C61" s="325"/>
      <c r="D61" s="488"/>
      <c r="E61" s="436"/>
      <c r="F61" s="436"/>
      <c r="G61" s="436"/>
      <c r="H61" s="402"/>
      <c r="I61" s="436"/>
      <c r="J61" s="648"/>
      <c r="K61" s="653"/>
      <c r="L61" s="648"/>
      <c r="M61" s="655"/>
      <c r="N61" s="651"/>
      <c r="O61" s="649"/>
      <c r="P61" s="648"/>
      <c r="Q61" s="655"/>
      <c r="R61" s="648"/>
      <c r="S61" s="653"/>
      <c r="T61" s="651"/>
      <c r="U61" s="928"/>
      <c r="V61" s="648"/>
      <c r="W61" s="655"/>
      <c r="Y61" s="648"/>
      <c r="Z61" s="655"/>
      <c r="AA61" s="648"/>
      <c r="AB61" s="655"/>
      <c r="AC61" s="924"/>
      <c r="AD61" s="925"/>
      <c r="AE61" s="648"/>
      <c r="AF61" s="655"/>
      <c r="AG61" s="648"/>
      <c r="AH61" s="653"/>
      <c r="AI61" s="651"/>
      <c r="AJ61" s="928"/>
      <c r="AK61" s="648"/>
      <c r="AL61" s="655"/>
      <c r="AN61" s="648"/>
      <c r="AO61" s="655"/>
      <c r="AP61" s="648"/>
      <c r="AQ61" s="655"/>
      <c r="AR61" s="924"/>
      <c r="AS61" s="925"/>
      <c r="AT61" s="648"/>
      <c r="AU61" s="655"/>
      <c r="AV61" s="648"/>
      <c r="AW61" s="653"/>
      <c r="AX61" s="651"/>
      <c r="AY61" s="928"/>
      <c r="AZ61" s="648"/>
      <c r="BA61" s="655"/>
    </row>
    <row r="62" spans="1:53" s="702" customFormat="1" ht="15" customHeight="1">
      <c r="A62" s="735"/>
      <c r="B62" s="764"/>
      <c r="C62" s="437" t="s">
        <v>383</v>
      </c>
      <c r="D62" s="765"/>
      <c r="E62" s="764"/>
      <c r="F62" s="764"/>
      <c r="G62" s="738"/>
      <c r="H62" s="766"/>
      <c r="I62" s="738"/>
      <c r="J62" s="929"/>
      <c r="K62" s="930"/>
      <c r="L62" s="929"/>
      <c r="M62" s="931"/>
      <c r="N62" s="932"/>
      <c r="O62" s="933"/>
      <c r="P62" s="929"/>
      <c r="Q62" s="931"/>
      <c r="R62" s="929"/>
      <c r="S62" s="930"/>
      <c r="T62" s="932"/>
      <c r="U62" s="934"/>
      <c r="V62" s="929"/>
      <c r="W62" s="931"/>
      <c r="Y62" s="929"/>
      <c r="Z62" s="931"/>
      <c r="AA62" s="929"/>
      <c r="AB62" s="930"/>
      <c r="AC62" s="932"/>
      <c r="AD62" s="930"/>
      <c r="AE62" s="932"/>
      <c r="AF62" s="931"/>
      <c r="AG62" s="929"/>
      <c r="AH62" s="930"/>
      <c r="AI62" s="932"/>
      <c r="AJ62" s="934"/>
      <c r="AK62" s="929"/>
      <c r="AL62" s="931"/>
      <c r="AN62" s="929"/>
      <c r="AO62" s="931"/>
      <c r="AP62" s="929"/>
      <c r="AQ62" s="930"/>
      <c r="AR62" s="932"/>
      <c r="AS62" s="930"/>
      <c r="AT62" s="932"/>
      <c r="AU62" s="931"/>
      <c r="AV62" s="929"/>
      <c r="AW62" s="930"/>
      <c r="AX62" s="932"/>
      <c r="AY62" s="934"/>
      <c r="AZ62" s="929"/>
      <c r="BA62" s="931"/>
    </row>
    <row r="63" spans="1:53" s="15" customFormat="1" ht="8.25" customHeight="1">
      <c r="A63" s="399"/>
      <c r="B63" s="25"/>
      <c r="C63" s="92"/>
      <c r="D63" s="92"/>
      <c r="E63" s="488"/>
      <c r="F63" s="404"/>
      <c r="G63" s="404"/>
      <c r="H63" s="510"/>
      <c r="I63" s="404"/>
      <c r="J63" s="104"/>
      <c r="K63" s="105"/>
      <c r="L63" s="104"/>
      <c r="M63" s="105"/>
      <c r="N63" s="104"/>
      <c r="O63" s="105"/>
      <c r="P63" s="104"/>
      <c r="Q63" s="105"/>
      <c r="R63" s="104"/>
      <c r="S63" s="105"/>
      <c r="T63" s="104"/>
      <c r="U63" s="105"/>
      <c r="V63" s="104"/>
      <c r="W63" s="105"/>
      <c r="Y63" s="104"/>
      <c r="Z63" s="105"/>
      <c r="AA63" s="104"/>
      <c r="AB63" s="105"/>
      <c r="AC63" s="104"/>
      <c r="AD63" s="105"/>
      <c r="AE63" s="104"/>
      <c r="AF63" s="105"/>
      <c r="AG63" s="104"/>
      <c r="AH63" s="105"/>
      <c r="AI63" s="104"/>
      <c r="AJ63" s="105"/>
      <c r="AK63" s="104"/>
      <c r="AL63" s="105"/>
      <c r="AN63" s="104"/>
      <c r="AO63" s="105"/>
      <c r="AP63" s="104"/>
      <c r="AQ63" s="105"/>
      <c r="AR63" s="104"/>
      <c r="AS63" s="105"/>
      <c r="AT63" s="104"/>
      <c r="AU63" s="105"/>
      <c r="AV63" s="104"/>
      <c r="AW63" s="105"/>
      <c r="AX63" s="104"/>
      <c r="AY63" s="105"/>
      <c r="AZ63" s="104"/>
      <c r="BA63" s="105"/>
    </row>
    <row r="64" spans="2:53" s="482" customFormat="1" ht="15" customHeight="1">
      <c r="B64" s="108" t="s">
        <v>127</v>
      </c>
      <c r="C64" s="109"/>
      <c r="D64" s="711"/>
      <c r="E64" s="711"/>
      <c r="F64" s="712"/>
      <c r="G64" s="486"/>
      <c r="H64" s="113" t="s">
        <v>126</v>
      </c>
      <c r="I64" s="486"/>
      <c r="J64" s="114"/>
      <c r="K64" s="115"/>
      <c r="L64" s="114"/>
      <c r="M64" s="115"/>
      <c r="N64" s="116"/>
      <c r="O64" s="117"/>
      <c r="P64" s="114"/>
      <c r="Q64" s="115"/>
      <c r="R64" s="114"/>
      <c r="S64" s="115"/>
      <c r="T64" s="116"/>
      <c r="U64" s="407"/>
      <c r="V64" s="114"/>
      <c r="W64" s="115"/>
      <c r="X64" s="484"/>
      <c r="Y64" s="114"/>
      <c r="Z64" s="115"/>
      <c r="AA64" s="114"/>
      <c r="AB64" s="115"/>
      <c r="AC64" s="116"/>
      <c r="AD64" s="117"/>
      <c r="AE64" s="114"/>
      <c r="AF64" s="115"/>
      <c r="AG64" s="114"/>
      <c r="AH64" s="115"/>
      <c r="AI64" s="116"/>
      <c r="AJ64" s="407"/>
      <c r="AK64" s="114"/>
      <c r="AL64" s="115"/>
      <c r="AM64" s="484"/>
      <c r="AN64" s="114"/>
      <c r="AO64" s="115"/>
      <c r="AP64" s="114"/>
      <c r="AQ64" s="115"/>
      <c r="AR64" s="116"/>
      <c r="AS64" s="117"/>
      <c r="AT64" s="114"/>
      <c r="AU64" s="115"/>
      <c r="AV64" s="114"/>
      <c r="AW64" s="115"/>
      <c r="AX64" s="116"/>
      <c r="AY64" s="407"/>
      <c r="AZ64" s="114"/>
      <c r="BA64" s="115"/>
    </row>
    <row r="65" spans="2:53" s="690" customFormat="1" ht="15" customHeight="1">
      <c r="B65" s="935" t="s">
        <v>278</v>
      </c>
      <c r="C65" s="936"/>
      <c r="D65" s="937"/>
      <c r="E65" s="937"/>
      <c r="F65" s="695"/>
      <c r="G65" s="486"/>
      <c r="H65" s="938"/>
      <c r="I65" s="486"/>
      <c r="J65" s="768"/>
      <c r="K65" s="477"/>
      <c r="L65" s="768"/>
      <c r="M65" s="477"/>
      <c r="N65" s="769"/>
      <c r="O65" s="479"/>
      <c r="P65" s="768"/>
      <c r="Q65" s="477"/>
      <c r="R65" s="768"/>
      <c r="S65" s="477"/>
      <c r="T65" s="769"/>
      <c r="U65" s="480"/>
      <c r="V65" s="768"/>
      <c r="W65" s="477"/>
      <c r="X65" s="702"/>
      <c r="Y65" s="768"/>
      <c r="Z65" s="477"/>
      <c r="AA65" s="768"/>
      <c r="AB65" s="477"/>
      <c r="AC65" s="769"/>
      <c r="AD65" s="479"/>
      <c r="AE65" s="768"/>
      <c r="AF65" s="477"/>
      <c r="AG65" s="768"/>
      <c r="AH65" s="477"/>
      <c r="AI65" s="769"/>
      <c r="AJ65" s="480"/>
      <c r="AK65" s="768"/>
      <c r="AL65" s="477"/>
      <c r="AM65" s="702"/>
      <c r="AN65" s="768"/>
      <c r="AO65" s="477"/>
      <c r="AP65" s="768"/>
      <c r="AQ65" s="477"/>
      <c r="AR65" s="769"/>
      <c r="AS65" s="479"/>
      <c r="AT65" s="768"/>
      <c r="AU65" s="477"/>
      <c r="AV65" s="768"/>
      <c r="AW65" s="477"/>
      <c r="AX65" s="769"/>
      <c r="AY65" s="480"/>
      <c r="AZ65" s="768"/>
      <c r="BA65" s="477"/>
    </row>
    <row r="66" spans="1:53" s="15" customFormat="1" ht="8.25" customHeight="1">
      <c r="A66" s="399"/>
      <c r="B66" s="25"/>
      <c r="C66" s="92"/>
      <c r="D66" s="92"/>
      <c r="E66" s="488"/>
      <c r="F66" s="404"/>
      <c r="G66" s="404"/>
      <c r="H66" s="510"/>
      <c r="I66" s="404"/>
      <c r="J66" s="104"/>
      <c r="K66" s="105"/>
      <c r="L66" s="104"/>
      <c r="M66" s="105"/>
      <c r="N66" s="104"/>
      <c r="O66" s="105"/>
      <c r="P66" s="104"/>
      <c r="Q66" s="105"/>
      <c r="R66" s="104"/>
      <c r="S66" s="105"/>
      <c r="T66" s="104"/>
      <c r="U66" s="105"/>
      <c r="V66" s="104"/>
      <c r="W66" s="105"/>
      <c r="Y66" s="104"/>
      <c r="Z66" s="105"/>
      <c r="AA66" s="104"/>
      <c r="AB66" s="105"/>
      <c r="AC66" s="104"/>
      <c r="AD66" s="105"/>
      <c r="AE66" s="104"/>
      <c r="AF66" s="105"/>
      <c r="AG66" s="104"/>
      <c r="AH66" s="105"/>
      <c r="AI66" s="104"/>
      <c r="AJ66" s="105"/>
      <c r="AK66" s="104"/>
      <c r="AL66" s="105"/>
      <c r="AN66" s="104"/>
      <c r="AO66" s="105"/>
      <c r="AP66" s="104"/>
      <c r="AQ66" s="105"/>
      <c r="AR66" s="104"/>
      <c r="AS66" s="105"/>
      <c r="AT66" s="104"/>
      <c r="AU66" s="105"/>
      <c r="AV66" s="104"/>
      <c r="AW66" s="105"/>
      <c r="AX66" s="104"/>
      <c r="AY66" s="105"/>
      <c r="AZ66" s="104"/>
      <c r="BA66" s="105"/>
    </row>
    <row r="67" spans="1:53" s="484" customFormat="1" ht="15" customHeight="1">
      <c r="A67" s="482"/>
      <c r="B67" s="108" t="s">
        <v>131</v>
      </c>
      <c r="C67" s="109"/>
      <c r="D67" s="711"/>
      <c r="E67" s="711"/>
      <c r="F67" s="712"/>
      <c r="G67" s="486"/>
      <c r="H67" s="113" t="s">
        <v>130</v>
      </c>
      <c r="I67" s="486"/>
      <c r="J67" s="114"/>
      <c r="K67" s="115"/>
      <c r="L67" s="114"/>
      <c r="M67" s="115"/>
      <c r="N67" s="116"/>
      <c r="O67" s="117"/>
      <c r="P67" s="114"/>
      <c r="Q67" s="115"/>
      <c r="R67" s="114"/>
      <c r="S67" s="115"/>
      <c r="T67" s="116"/>
      <c r="U67" s="407"/>
      <c r="V67" s="114"/>
      <c r="W67" s="115"/>
      <c r="Y67" s="114"/>
      <c r="Z67" s="115"/>
      <c r="AA67" s="114"/>
      <c r="AB67" s="115"/>
      <c r="AC67" s="116"/>
      <c r="AD67" s="117"/>
      <c r="AE67" s="114"/>
      <c r="AF67" s="115"/>
      <c r="AG67" s="114"/>
      <c r="AH67" s="115"/>
      <c r="AI67" s="116"/>
      <c r="AJ67" s="407"/>
      <c r="AK67" s="114"/>
      <c r="AL67" s="115"/>
      <c r="AN67" s="114"/>
      <c r="AO67" s="115"/>
      <c r="AP67" s="114"/>
      <c r="AQ67" s="115"/>
      <c r="AR67" s="116"/>
      <c r="AS67" s="117"/>
      <c r="AT67" s="114"/>
      <c r="AU67" s="115"/>
      <c r="AV67" s="114"/>
      <c r="AW67" s="115"/>
      <c r="AX67" s="116"/>
      <c r="AY67" s="407"/>
      <c r="AZ67" s="114"/>
      <c r="BA67" s="115"/>
    </row>
    <row r="68" spans="1:53" s="702" customFormat="1" ht="15" customHeight="1">
      <c r="A68" s="690"/>
      <c r="B68" s="939" t="s">
        <v>278</v>
      </c>
      <c r="C68" s="936"/>
      <c r="D68" s="937"/>
      <c r="E68" s="937"/>
      <c r="F68" s="695"/>
      <c r="G68" s="486"/>
      <c r="H68" s="938"/>
      <c r="I68" s="486"/>
      <c r="J68" s="768"/>
      <c r="K68" s="477"/>
      <c r="L68" s="768"/>
      <c r="M68" s="477"/>
      <c r="N68" s="769"/>
      <c r="O68" s="479"/>
      <c r="P68" s="768"/>
      <c r="Q68" s="477"/>
      <c r="R68" s="768"/>
      <c r="S68" s="477"/>
      <c r="T68" s="769"/>
      <c r="U68" s="480"/>
      <c r="V68" s="768"/>
      <c r="W68" s="477"/>
      <c r="Y68" s="768"/>
      <c r="Z68" s="477"/>
      <c r="AA68" s="768"/>
      <c r="AB68" s="477"/>
      <c r="AC68" s="769"/>
      <c r="AD68" s="479"/>
      <c r="AE68" s="768"/>
      <c r="AF68" s="477"/>
      <c r="AG68" s="768"/>
      <c r="AH68" s="477"/>
      <c r="AI68" s="769"/>
      <c r="AJ68" s="480"/>
      <c r="AK68" s="768"/>
      <c r="AL68" s="477"/>
      <c r="AN68" s="768"/>
      <c r="AO68" s="477"/>
      <c r="AP68" s="768"/>
      <c r="AQ68" s="477"/>
      <c r="AR68" s="769"/>
      <c r="AS68" s="479"/>
      <c r="AT68" s="768"/>
      <c r="AU68" s="477"/>
      <c r="AV68" s="768"/>
      <c r="AW68" s="477"/>
      <c r="AX68" s="769"/>
      <c r="AY68" s="480"/>
      <c r="AZ68" s="768"/>
      <c r="BA68" s="477"/>
    </row>
    <row r="69" spans="1:52" s="15" customFormat="1" ht="15.75">
      <c r="A69" s="399"/>
      <c r="B69" s="404"/>
      <c r="C69" s="404"/>
      <c r="D69" s="404"/>
      <c r="E69" s="404"/>
      <c r="F69" s="508"/>
      <c r="G69" s="508"/>
      <c r="H69" s="770"/>
      <c r="I69" s="508"/>
      <c r="J69" s="94"/>
      <c r="L69" s="94"/>
      <c r="N69" s="94"/>
      <c r="P69" s="94"/>
      <c r="R69" s="94"/>
      <c r="T69" s="94"/>
      <c r="V69" s="94"/>
      <c r="Y69" s="94"/>
      <c r="AA69" s="94"/>
      <c r="AC69" s="94"/>
      <c r="AE69" s="94"/>
      <c r="AG69" s="94"/>
      <c r="AI69" s="94"/>
      <c r="AK69" s="94"/>
      <c r="AN69" s="94"/>
      <c r="AP69" s="94"/>
      <c r="AR69" s="94"/>
      <c r="AT69" s="94"/>
      <c r="AV69" s="94"/>
      <c r="AX69" s="94"/>
      <c r="AZ69" s="94"/>
    </row>
    <row r="70" ht="14.25">
      <c r="AN70" s="23" t="s">
        <v>557</v>
      </c>
    </row>
  </sheetData>
  <sheetProtection selectLockedCells="1" selectUnlockedCells="1"/>
  <mergeCells count="5">
    <mergeCell ref="B6:F7"/>
    <mergeCell ref="H6:H7"/>
    <mergeCell ref="J6:W6"/>
    <mergeCell ref="Y6:AL6"/>
    <mergeCell ref="AN6:BA6"/>
  </mergeCells>
  <conditionalFormatting sqref="B68 B65">
    <cfRule type="expression" priority="1" dxfId="0" stopIfTrue="1">
      <formula>$IV64="***"</formula>
    </cfRule>
  </conditionalFormatting>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colBreaks count="2" manualBreakCount="2">
    <brk id="23" max="65535" man="1"/>
    <brk id="38" max="65535" man="1"/>
  </colBreaks>
  <drawing r:id="rId1"/>
</worksheet>
</file>

<file path=xl/worksheets/sheet17.xml><?xml version="1.0" encoding="utf-8"?>
<worksheet xmlns="http://schemas.openxmlformats.org/spreadsheetml/2006/main" xmlns:r="http://schemas.openxmlformats.org/officeDocument/2006/relationships">
  <sheetPr codeName="Feuil18">
    <tabColor indexed="24"/>
  </sheetPr>
  <dimension ref="A1:W100"/>
  <sheetViews>
    <sheetView showGridLines="0" showOutlineSymbols="0" view="pageBreakPreview" zoomScale="75" zoomScaleNormal="70" zoomScaleSheetLayoutView="75" workbookViewId="0" topLeftCell="A1">
      <pane xSplit="8" ySplit="7" topLeftCell="I62" activePane="bottomRight" state="frozen"/>
      <selection pane="topLeft" activeCell="A1" sqref="A1"/>
      <selection pane="topRight" activeCell="I1" sqref="I1"/>
      <selection pane="bottomLeft" activeCell="A62" sqref="A62"/>
      <selection pane="bottomRight" activeCell="U97" sqref="A1:IV65536"/>
    </sheetView>
  </sheetViews>
  <sheetFormatPr defaultColWidth="10.28125" defaultRowHeight="12.75"/>
  <cols>
    <col min="1" max="1" width="2.8515625" style="575" customWidth="1"/>
    <col min="2" max="5" width="2.8515625" style="502" customWidth="1"/>
    <col min="6" max="6" width="50.00390625" style="3" customWidth="1"/>
    <col min="7" max="7" width="0.9921875" style="15" customWidth="1"/>
    <col min="8" max="8" width="9.140625" style="95" customWidth="1"/>
    <col min="9" max="9" width="2.7109375" style="15" customWidth="1"/>
    <col min="10" max="13" width="11.421875" style="15" customWidth="1"/>
    <col min="14" max="14" width="2.7109375" style="3" customWidth="1"/>
    <col min="15" max="18" width="11.421875" style="15" customWidth="1"/>
    <col min="19" max="19" width="2.7109375" style="3" customWidth="1"/>
    <col min="20" max="23" width="11.421875" style="15" customWidth="1"/>
    <col min="24" max="16384" width="11.421875" style="3" customWidth="1"/>
  </cols>
  <sheetData>
    <row r="1" spans="1:22" ht="12.75">
      <c r="A1" s="405"/>
      <c r="B1" s="91"/>
      <c r="C1" s="92"/>
      <c r="D1" s="92"/>
      <c r="E1" s="135"/>
      <c r="J1" s="94"/>
      <c r="L1" s="94"/>
      <c r="N1" s="94"/>
      <c r="O1" s="94"/>
      <c r="Q1" s="94"/>
      <c r="S1" s="94"/>
      <c r="T1" s="94"/>
      <c r="V1" s="94"/>
    </row>
    <row r="2" spans="1:22" ht="12.75">
      <c r="A2" s="405"/>
      <c r="B2" s="91"/>
      <c r="C2" s="92"/>
      <c r="D2" s="92"/>
      <c r="E2" s="135"/>
      <c r="J2" s="94"/>
      <c r="L2" s="94"/>
      <c r="N2" s="94"/>
      <c r="O2" s="94"/>
      <c r="Q2" s="94"/>
      <c r="S2" s="94"/>
      <c r="T2" s="94"/>
      <c r="V2" s="94"/>
    </row>
    <row r="3" spans="1:22" ht="12.75">
      <c r="A3" s="405"/>
      <c r="B3" s="91"/>
      <c r="C3" s="92"/>
      <c r="D3" s="92"/>
      <c r="E3" s="135"/>
      <c r="J3" s="94"/>
      <c r="L3" s="94"/>
      <c r="N3" s="94"/>
      <c r="O3" s="94"/>
      <c r="Q3" s="94"/>
      <c r="S3" s="94"/>
      <c r="T3" s="94"/>
      <c r="V3" s="94"/>
    </row>
    <row r="4" spans="1:22" ht="12.75">
      <c r="A4" s="405"/>
      <c r="B4" s="91"/>
      <c r="C4" s="92"/>
      <c r="D4" s="92"/>
      <c r="E4" s="135"/>
      <c r="J4" s="94"/>
      <c r="L4" s="94"/>
      <c r="N4" s="94"/>
      <c r="O4" s="94"/>
      <c r="Q4" s="94"/>
      <c r="S4" s="94"/>
      <c r="T4" s="94"/>
      <c r="V4" s="94"/>
    </row>
    <row r="5" spans="1:22" ht="12.75">
      <c r="A5" s="405"/>
      <c r="B5" s="91"/>
      <c r="C5" s="92"/>
      <c r="D5" s="92"/>
      <c r="E5" s="135"/>
      <c r="J5" s="94"/>
      <c r="L5" s="94"/>
      <c r="N5" s="94"/>
      <c r="O5" s="94"/>
      <c r="Q5" s="94"/>
      <c r="S5" s="94"/>
      <c r="T5" s="94"/>
      <c r="V5" s="94"/>
    </row>
    <row r="6" spans="1:23" ht="22.5" customHeight="1">
      <c r="A6" s="405"/>
      <c r="B6" s="96" t="s">
        <v>454</v>
      </c>
      <c r="C6" s="96"/>
      <c r="D6" s="96"/>
      <c r="E6" s="96"/>
      <c r="F6" s="96"/>
      <c r="G6" s="97"/>
      <c r="H6" s="506" t="s">
        <v>223</v>
      </c>
      <c r="I6" s="97"/>
      <c r="J6" s="98">
        <v>2009</v>
      </c>
      <c r="K6" s="98"/>
      <c r="L6" s="98"/>
      <c r="M6" s="98"/>
      <c r="N6" s="94"/>
      <c r="O6" s="98">
        <v>2010</v>
      </c>
      <c r="P6" s="98"/>
      <c r="Q6" s="98"/>
      <c r="R6" s="98"/>
      <c r="S6" s="94"/>
      <c r="T6" s="98">
        <v>2011</v>
      </c>
      <c r="U6" s="98"/>
      <c r="V6" s="98"/>
      <c r="W6" s="98"/>
    </row>
    <row r="7" spans="1:23" ht="28.5" customHeight="1">
      <c r="A7" s="405"/>
      <c r="B7" s="96"/>
      <c r="C7" s="96"/>
      <c r="D7" s="96"/>
      <c r="E7" s="96"/>
      <c r="F7" s="96"/>
      <c r="G7" s="97"/>
      <c r="H7" s="506"/>
      <c r="I7" s="97"/>
      <c r="J7" s="507" t="s">
        <v>225</v>
      </c>
      <c r="K7" s="507" t="s">
        <v>227</v>
      </c>
      <c r="L7" s="507" t="s">
        <v>231</v>
      </c>
      <c r="M7" s="507" t="s">
        <v>233</v>
      </c>
      <c r="N7" s="104"/>
      <c r="O7" s="507" t="s">
        <v>239</v>
      </c>
      <c r="P7" s="507" t="s">
        <v>241</v>
      </c>
      <c r="Q7" s="507" t="s">
        <v>245</v>
      </c>
      <c r="R7" s="507" t="s">
        <v>247</v>
      </c>
      <c r="S7" s="104"/>
      <c r="T7" s="507" t="s">
        <v>253</v>
      </c>
      <c r="U7" s="507" t="s">
        <v>255</v>
      </c>
      <c r="V7" s="507" t="s">
        <v>259</v>
      </c>
      <c r="W7" s="507" t="s">
        <v>261</v>
      </c>
    </row>
    <row r="8" spans="1:23" s="502" customFormat="1" ht="8.25" customHeight="1">
      <c r="A8" s="575"/>
      <c r="B8" s="91"/>
      <c r="C8" s="92"/>
      <c r="D8" s="92"/>
      <c r="E8" s="488"/>
      <c r="G8" s="404"/>
      <c r="H8" s="505"/>
      <c r="I8" s="404"/>
      <c r="J8" s="509"/>
      <c r="K8" s="510"/>
      <c r="L8" s="509"/>
      <c r="M8" s="510"/>
      <c r="N8" s="509"/>
      <c r="O8" s="509"/>
      <c r="P8" s="510"/>
      <c r="Q8" s="510"/>
      <c r="R8" s="510"/>
      <c r="S8" s="509"/>
      <c r="T8" s="509"/>
      <c r="U8" s="510"/>
      <c r="V8" s="510"/>
      <c r="W8" s="510"/>
    </row>
    <row r="9" spans="1:23" s="15" customFormat="1" ht="22.5" customHeight="1">
      <c r="A9" s="83"/>
      <c r="B9" s="106" t="s">
        <v>455</v>
      </c>
      <c r="C9" s="91"/>
      <c r="D9" s="92"/>
      <c r="E9" s="92"/>
      <c r="F9" s="90"/>
      <c r="G9" s="90"/>
      <c r="H9" s="809"/>
      <c r="I9" s="90"/>
      <c r="J9" s="104"/>
      <c r="K9" s="105"/>
      <c r="L9" s="104"/>
      <c r="M9" s="105"/>
      <c r="N9" s="104"/>
      <c r="O9" s="104"/>
      <c r="P9" s="105"/>
      <c r="Q9" s="105"/>
      <c r="R9" s="105"/>
      <c r="S9" s="104"/>
      <c r="T9" s="104"/>
      <c r="U9" s="105"/>
      <c r="V9" s="105"/>
      <c r="W9" s="105"/>
    </row>
    <row r="10" spans="1:23" s="404" customFormat="1" ht="8.25" customHeight="1">
      <c r="A10" s="399"/>
      <c r="B10" s="91"/>
      <c r="C10" s="92"/>
      <c r="D10" s="92"/>
      <c r="E10" s="488"/>
      <c r="H10" s="574"/>
      <c r="J10" s="509"/>
      <c r="K10" s="510"/>
      <c r="L10" s="509"/>
      <c r="M10" s="510"/>
      <c r="N10" s="509"/>
      <c r="O10" s="509"/>
      <c r="P10" s="510"/>
      <c r="Q10" s="510"/>
      <c r="R10" s="510"/>
      <c r="S10" s="509"/>
      <c r="T10" s="509"/>
      <c r="U10" s="510"/>
      <c r="V10" s="510"/>
      <c r="W10" s="510"/>
    </row>
    <row r="11" spans="1:23" s="484" customFormat="1" ht="18" customHeight="1">
      <c r="A11" s="482"/>
      <c r="B11" s="541" t="s">
        <v>456</v>
      </c>
      <c r="C11" s="542"/>
      <c r="D11" s="485"/>
      <c r="F11" s="486"/>
      <c r="G11" s="486"/>
      <c r="H11" s="543"/>
      <c r="I11" s="486"/>
      <c r="J11" s="486"/>
      <c r="K11" s="486"/>
      <c r="L11" s="486"/>
      <c r="M11" s="486"/>
      <c r="N11" s="486"/>
      <c r="O11" s="486"/>
      <c r="P11" s="486"/>
      <c r="Q11" s="486"/>
      <c r="R11" s="486"/>
      <c r="S11" s="486"/>
      <c r="T11" s="486"/>
      <c r="U11" s="486"/>
      <c r="V11" s="486"/>
      <c r="W11" s="486"/>
    </row>
    <row r="12" spans="1:23" s="25" customFormat="1" ht="15" customHeight="1">
      <c r="A12" s="774"/>
      <c r="B12" s="564" t="s">
        <v>558</v>
      </c>
      <c r="C12" s="293"/>
      <c r="D12" s="293"/>
      <c r="E12" s="940"/>
      <c r="F12" s="911"/>
      <c r="G12" s="401"/>
      <c r="H12" s="567" t="s">
        <v>6</v>
      </c>
      <c r="I12" s="401"/>
      <c r="J12" s="568">
        <v>63772</v>
      </c>
      <c r="K12" s="568">
        <v>66544</v>
      </c>
      <c r="L12" s="110">
        <v>69936</v>
      </c>
      <c r="M12" s="568">
        <v>72324</v>
      </c>
      <c r="N12" s="903"/>
      <c r="O12" s="568">
        <v>73341</v>
      </c>
      <c r="P12" s="568">
        <v>74747</v>
      </c>
      <c r="Q12" s="568">
        <v>78827</v>
      </c>
      <c r="R12" s="568">
        <v>83626</v>
      </c>
      <c r="S12" s="903"/>
      <c r="T12" s="568">
        <v>90097</v>
      </c>
      <c r="U12" s="568"/>
      <c r="V12" s="568"/>
      <c r="W12" s="568"/>
    </row>
    <row r="13" spans="1:23" s="25" customFormat="1" ht="15" customHeight="1">
      <c r="A13" s="774"/>
      <c r="B13" s="164"/>
      <c r="C13" s="164" t="s">
        <v>559</v>
      </c>
      <c r="D13" s="164"/>
      <c r="E13" s="531"/>
      <c r="F13" s="787"/>
      <c r="G13" s="401"/>
      <c r="H13" s="533" t="s">
        <v>6</v>
      </c>
      <c r="I13" s="401"/>
      <c r="J13" s="534">
        <v>3534</v>
      </c>
      <c r="K13" s="534">
        <v>3560</v>
      </c>
      <c r="L13" s="535">
        <v>3541</v>
      </c>
      <c r="M13" s="534">
        <v>3555</v>
      </c>
      <c r="N13" s="903"/>
      <c r="O13" s="534">
        <v>3565</v>
      </c>
      <c r="P13" s="534">
        <v>3597</v>
      </c>
      <c r="Q13" s="534">
        <v>3642</v>
      </c>
      <c r="R13" s="534">
        <v>3690</v>
      </c>
      <c r="S13" s="903"/>
      <c r="T13" s="534">
        <v>3743</v>
      </c>
      <c r="U13" s="534"/>
      <c r="V13" s="534"/>
      <c r="W13" s="534"/>
    </row>
    <row r="14" spans="1:23" s="484" customFormat="1" ht="15" customHeight="1">
      <c r="A14" s="774"/>
      <c r="B14" s="92"/>
      <c r="C14" s="92"/>
      <c r="D14" s="92" t="s">
        <v>560</v>
      </c>
      <c r="E14" s="488"/>
      <c r="F14" s="436"/>
      <c r="G14" s="436"/>
      <c r="H14" s="525" t="s">
        <v>15</v>
      </c>
      <c r="I14" s="436"/>
      <c r="J14" s="530">
        <v>1345</v>
      </c>
      <c r="K14" s="530">
        <v>1666</v>
      </c>
      <c r="L14" s="485">
        <v>1875</v>
      </c>
      <c r="M14" s="530">
        <v>1875</v>
      </c>
      <c r="N14" s="906"/>
      <c r="O14" s="530">
        <v>1782</v>
      </c>
      <c r="P14" s="530">
        <v>1645</v>
      </c>
      <c r="Q14" s="530">
        <v>1337</v>
      </c>
      <c r="R14" s="530" t="s">
        <v>561</v>
      </c>
      <c r="S14" s="906"/>
      <c r="T14" s="530" t="s">
        <v>561</v>
      </c>
      <c r="U14" s="530"/>
      <c r="V14" s="530"/>
      <c r="W14" s="530"/>
    </row>
    <row r="15" spans="1:23" s="25" customFormat="1" ht="15" customHeight="1">
      <c r="A15" s="774"/>
      <c r="B15" s="164"/>
      <c r="C15" s="164" t="s">
        <v>562</v>
      </c>
      <c r="D15" s="164"/>
      <c r="E15" s="531"/>
      <c r="F15" s="787"/>
      <c r="G15" s="401"/>
      <c r="H15" s="533" t="s">
        <v>6</v>
      </c>
      <c r="I15" s="401"/>
      <c r="J15" s="534">
        <v>10118</v>
      </c>
      <c r="K15" s="534">
        <v>10354</v>
      </c>
      <c r="L15" s="535">
        <v>10694</v>
      </c>
      <c r="M15" s="534">
        <v>10995</v>
      </c>
      <c r="N15" s="903"/>
      <c r="O15" s="534">
        <v>10809</v>
      </c>
      <c r="P15" s="534">
        <v>10471</v>
      </c>
      <c r="Q15" s="534">
        <v>10399</v>
      </c>
      <c r="R15" s="534">
        <v>10464</v>
      </c>
      <c r="S15" s="903"/>
      <c r="T15" s="534">
        <v>10274</v>
      </c>
      <c r="U15" s="534"/>
      <c r="V15" s="534"/>
      <c r="W15" s="534"/>
    </row>
    <row r="16" spans="1:23" s="484" customFormat="1" ht="15" customHeight="1">
      <c r="A16" s="774"/>
      <c r="B16" s="92"/>
      <c r="C16" s="92"/>
      <c r="D16" s="92" t="s">
        <v>560</v>
      </c>
      <c r="E16" s="488"/>
      <c r="F16" s="436"/>
      <c r="G16" s="436"/>
      <c r="H16" s="525" t="s">
        <v>15</v>
      </c>
      <c r="I16" s="436"/>
      <c r="J16" s="530">
        <v>1889</v>
      </c>
      <c r="K16" s="530">
        <v>2223</v>
      </c>
      <c r="L16" s="485">
        <v>2236</v>
      </c>
      <c r="M16" s="530">
        <v>2708</v>
      </c>
      <c r="N16" s="906"/>
      <c r="O16" s="530">
        <v>2641</v>
      </c>
      <c r="P16" s="530">
        <v>2357</v>
      </c>
      <c r="Q16" s="530">
        <v>3024</v>
      </c>
      <c r="R16" s="530">
        <v>3155</v>
      </c>
      <c r="S16" s="906"/>
      <c r="T16" s="530">
        <v>3148</v>
      </c>
      <c r="U16" s="530"/>
      <c r="V16" s="530"/>
      <c r="W16" s="530"/>
    </row>
    <row r="17" spans="1:23" s="25" customFormat="1" ht="15" customHeight="1">
      <c r="A17" s="774"/>
      <c r="B17" s="164"/>
      <c r="C17" s="941" t="s">
        <v>563</v>
      </c>
      <c r="D17" s="942"/>
      <c r="E17" s="943"/>
      <c r="F17" s="944"/>
      <c r="G17" s="401"/>
      <c r="H17" s="533" t="s">
        <v>6</v>
      </c>
      <c r="I17" s="401"/>
      <c r="J17" s="534">
        <v>21179</v>
      </c>
      <c r="K17" s="534">
        <v>22853</v>
      </c>
      <c r="L17" s="535">
        <v>24625</v>
      </c>
      <c r="M17" s="534">
        <v>25354</v>
      </c>
      <c r="N17" s="903"/>
      <c r="O17" s="534">
        <v>26121</v>
      </c>
      <c r="P17" s="534">
        <v>26148</v>
      </c>
      <c r="Q17" s="534">
        <v>28401</v>
      </c>
      <c r="R17" s="534">
        <v>30225</v>
      </c>
      <c r="S17" s="903"/>
      <c r="T17" s="945">
        <v>30358</v>
      </c>
      <c r="U17" s="534"/>
      <c r="V17" s="534"/>
      <c r="W17" s="534"/>
    </row>
    <row r="18" spans="1:23" s="484" customFormat="1" ht="15" customHeight="1">
      <c r="A18" s="774"/>
      <c r="B18" s="92"/>
      <c r="C18" s="92" t="s">
        <v>564</v>
      </c>
      <c r="D18" s="92"/>
      <c r="E18" s="488"/>
      <c r="F18" s="436"/>
      <c r="G18" s="436"/>
      <c r="H18" s="525" t="s">
        <v>6</v>
      </c>
      <c r="I18" s="436"/>
      <c r="J18" s="530">
        <v>2901</v>
      </c>
      <c r="K18" s="530">
        <v>2876</v>
      </c>
      <c r="L18" s="485">
        <v>2869</v>
      </c>
      <c r="M18" s="530">
        <v>2891</v>
      </c>
      <c r="N18" s="906"/>
      <c r="O18" s="530">
        <v>2880</v>
      </c>
      <c r="P18" s="530">
        <v>2841</v>
      </c>
      <c r="Q18" s="530">
        <v>2844</v>
      </c>
      <c r="R18" s="530">
        <v>2870</v>
      </c>
      <c r="S18" s="906"/>
      <c r="T18" s="530">
        <v>2867</v>
      </c>
      <c r="U18" s="530"/>
      <c r="V18" s="530"/>
      <c r="W18" s="530"/>
    </row>
    <row r="19" spans="1:23" s="25" customFormat="1" ht="15" customHeight="1">
      <c r="A19" s="774"/>
      <c r="B19" s="164"/>
      <c r="C19" s="164"/>
      <c r="D19" s="164" t="s">
        <v>560</v>
      </c>
      <c r="E19" s="531"/>
      <c r="F19" s="787"/>
      <c r="G19" s="401"/>
      <c r="H19" s="533" t="s">
        <v>15</v>
      </c>
      <c r="I19" s="401"/>
      <c r="J19" s="534">
        <v>1038</v>
      </c>
      <c r="K19" s="534">
        <v>1122</v>
      </c>
      <c r="L19" s="535">
        <v>1185</v>
      </c>
      <c r="M19" s="534">
        <v>1379</v>
      </c>
      <c r="N19" s="903"/>
      <c r="O19" s="534">
        <v>1436</v>
      </c>
      <c r="P19" s="534">
        <v>2091</v>
      </c>
      <c r="Q19" s="534">
        <v>2136</v>
      </c>
      <c r="R19" s="534">
        <v>2130</v>
      </c>
      <c r="S19" s="903"/>
      <c r="T19" s="534">
        <v>2087</v>
      </c>
      <c r="U19" s="534"/>
      <c r="V19" s="534"/>
      <c r="W19" s="534"/>
    </row>
    <row r="20" spans="1:23" s="484" customFormat="1" ht="15" customHeight="1">
      <c r="A20" s="774"/>
      <c r="B20" s="92"/>
      <c r="C20" s="92" t="s">
        <v>565</v>
      </c>
      <c r="D20" s="92"/>
      <c r="E20" s="488"/>
      <c r="F20" s="436"/>
      <c r="G20" s="436"/>
      <c r="H20" s="525" t="s">
        <v>6</v>
      </c>
      <c r="I20" s="436"/>
      <c r="J20" s="530">
        <v>1564</v>
      </c>
      <c r="K20" s="530">
        <v>1574</v>
      </c>
      <c r="L20" s="485">
        <v>1573</v>
      </c>
      <c r="M20" s="530">
        <v>1565</v>
      </c>
      <c r="N20" s="906"/>
      <c r="O20" s="530">
        <v>1567</v>
      </c>
      <c r="P20" s="530">
        <v>1560</v>
      </c>
      <c r="Q20" s="530">
        <v>1571</v>
      </c>
      <c r="R20" s="530">
        <v>1571</v>
      </c>
      <c r="S20" s="906"/>
      <c r="T20" s="530">
        <v>1572</v>
      </c>
      <c r="U20" s="530"/>
      <c r="V20" s="530"/>
      <c r="W20" s="530"/>
    </row>
    <row r="21" spans="1:23" s="25" customFormat="1" ht="15" customHeight="1">
      <c r="A21" s="774"/>
      <c r="B21" s="164"/>
      <c r="C21" s="164"/>
      <c r="D21" s="164" t="s">
        <v>560</v>
      </c>
      <c r="E21" s="531"/>
      <c r="F21" s="787"/>
      <c r="G21" s="401"/>
      <c r="H21" s="533" t="s">
        <v>15</v>
      </c>
      <c r="I21" s="401"/>
      <c r="J21" s="534">
        <v>350</v>
      </c>
      <c r="K21" s="534">
        <v>394</v>
      </c>
      <c r="L21" s="535">
        <v>408</v>
      </c>
      <c r="M21" s="534">
        <v>475</v>
      </c>
      <c r="N21" s="903"/>
      <c r="O21" s="534">
        <v>516</v>
      </c>
      <c r="P21" s="534">
        <v>543</v>
      </c>
      <c r="Q21" s="534">
        <v>598</v>
      </c>
      <c r="R21" s="534">
        <v>641.655</v>
      </c>
      <c r="S21" s="903"/>
      <c r="T21" s="534">
        <v>625</v>
      </c>
      <c r="U21" s="534"/>
      <c r="V21" s="534"/>
      <c r="W21" s="534"/>
    </row>
    <row r="22" spans="1:23" s="484" customFormat="1" ht="15" customHeight="1">
      <c r="A22" s="774"/>
      <c r="B22" s="92"/>
      <c r="C22" s="946" t="s">
        <v>566</v>
      </c>
      <c r="D22" s="92"/>
      <c r="E22" s="488"/>
      <c r="F22" s="436"/>
      <c r="G22" s="436"/>
      <c r="H22" s="525" t="s">
        <v>6</v>
      </c>
      <c r="I22" s="436"/>
      <c r="J22" s="530">
        <v>3927</v>
      </c>
      <c r="K22" s="530">
        <v>4038</v>
      </c>
      <c r="L22" s="485">
        <v>4305</v>
      </c>
      <c r="M22" s="530">
        <v>4608</v>
      </c>
      <c r="N22" s="906"/>
      <c r="O22" s="530">
        <v>4632</v>
      </c>
      <c r="P22" s="530">
        <v>4725</v>
      </c>
      <c r="Q22" s="530">
        <v>4700</v>
      </c>
      <c r="R22" s="530">
        <v>5090</v>
      </c>
      <c r="S22" s="906"/>
      <c r="T22" s="530"/>
      <c r="U22" s="530"/>
      <c r="V22" s="530"/>
      <c r="W22" s="530"/>
    </row>
    <row r="23" spans="1:23" s="25" customFormat="1" ht="15" customHeight="1">
      <c r="A23" s="774"/>
      <c r="B23" s="164"/>
      <c r="C23" s="164" t="s">
        <v>567</v>
      </c>
      <c r="D23" s="164"/>
      <c r="E23" s="531"/>
      <c r="F23" s="787"/>
      <c r="G23" s="401"/>
      <c r="H23" s="533" t="s">
        <v>6</v>
      </c>
      <c r="I23" s="401"/>
      <c r="J23" s="534">
        <v>4195</v>
      </c>
      <c r="K23" s="534">
        <v>4020</v>
      </c>
      <c r="L23" s="535">
        <v>3815</v>
      </c>
      <c r="M23" s="534">
        <v>3817</v>
      </c>
      <c r="N23" s="903"/>
      <c r="O23" s="534">
        <v>3822</v>
      </c>
      <c r="P23" s="534">
        <v>4198</v>
      </c>
      <c r="Q23" s="534">
        <v>4980</v>
      </c>
      <c r="R23" s="534">
        <v>5529</v>
      </c>
      <c r="S23" s="903"/>
      <c r="T23" s="534">
        <v>5757</v>
      </c>
      <c r="U23" s="534"/>
      <c r="V23" s="534"/>
      <c r="W23" s="534"/>
    </row>
    <row r="24" spans="1:23" s="484" customFormat="1" ht="15" customHeight="1">
      <c r="A24" s="774"/>
      <c r="B24" s="92"/>
      <c r="C24" s="92" t="s">
        <v>568</v>
      </c>
      <c r="D24" s="92"/>
      <c r="E24" s="488"/>
      <c r="F24" s="436"/>
      <c r="G24" s="436"/>
      <c r="H24" s="525" t="s">
        <v>6</v>
      </c>
      <c r="I24" s="436"/>
      <c r="J24" s="530">
        <v>2516</v>
      </c>
      <c r="K24" s="530">
        <v>2599</v>
      </c>
      <c r="L24" s="485">
        <v>2723</v>
      </c>
      <c r="M24" s="530">
        <v>2811</v>
      </c>
      <c r="N24" s="906"/>
      <c r="O24" s="530">
        <v>2847</v>
      </c>
      <c r="P24" s="530">
        <v>2863</v>
      </c>
      <c r="Q24" s="530">
        <v>2845</v>
      </c>
      <c r="R24" s="530">
        <v>2885</v>
      </c>
      <c r="S24" s="906"/>
      <c r="T24" s="530">
        <v>2927</v>
      </c>
      <c r="U24" s="530"/>
      <c r="V24" s="530"/>
      <c r="W24" s="530"/>
    </row>
    <row r="25" spans="1:23" s="25" customFormat="1" ht="15" customHeight="1">
      <c r="A25" s="774"/>
      <c r="B25" s="164"/>
      <c r="C25" s="164"/>
      <c r="D25" s="164" t="s">
        <v>560</v>
      </c>
      <c r="E25" s="531"/>
      <c r="F25" s="787"/>
      <c r="G25" s="401"/>
      <c r="H25" s="533" t="s">
        <v>15</v>
      </c>
      <c r="I25" s="401"/>
      <c r="J25" s="534">
        <v>210</v>
      </c>
      <c r="K25" s="534">
        <v>236</v>
      </c>
      <c r="L25" s="535">
        <v>249</v>
      </c>
      <c r="M25" s="534">
        <v>237</v>
      </c>
      <c r="N25" s="903"/>
      <c r="O25" s="534">
        <v>392</v>
      </c>
      <c r="P25" s="534">
        <v>393</v>
      </c>
      <c r="Q25" s="534">
        <v>438</v>
      </c>
      <c r="R25" s="534">
        <v>515</v>
      </c>
      <c r="S25" s="903"/>
      <c r="T25" s="534">
        <v>554</v>
      </c>
      <c r="U25" s="534"/>
      <c r="V25" s="534"/>
      <c r="W25" s="534"/>
    </row>
    <row r="26" spans="1:23" s="484" customFormat="1" ht="15" customHeight="1">
      <c r="A26" s="774"/>
      <c r="B26" s="92"/>
      <c r="C26" s="92" t="s">
        <v>569</v>
      </c>
      <c r="D26" s="92"/>
      <c r="E26" s="488"/>
      <c r="F26" s="436"/>
      <c r="G26" s="436"/>
      <c r="H26" s="525" t="s">
        <v>6</v>
      </c>
      <c r="I26" s="436"/>
      <c r="J26" s="530">
        <v>1566</v>
      </c>
      <c r="K26" s="530">
        <v>1613</v>
      </c>
      <c r="L26" s="485">
        <v>1793</v>
      </c>
      <c r="M26" s="530">
        <v>1939</v>
      </c>
      <c r="N26" s="906"/>
      <c r="O26" s="530">
        <v>2018</v>
      </c>
      <c r="P26" s="530">
        <v>2094</v>
      </c>
      <c r="Q26" s="530">
        <v>2101</v>
      </c>
      <c r="R26" s="530">
        <v>2153</v>
      </c>
      <c r="S26" s="906"/>
      <c r="T26" s="843"/>
      <c r="U26" s="530"/>
      <c r="V26" s="530"/>
      <c r="W26" s="530"/>
    </row>
    <row r="27" spans="1:23" s="25" customFormat="1" ht="15" customHeight="1">
      <c r="A27" s="774"/>
      <c r="B27" s="164"/>
      <c r="C27" s="164" t="s">
        <v>570</v>
      </c>
      <c r="D27" s="164"/>
      <c r="E27" s="531"/>
      <c r="F27" s="787"/>
      <c r="G27" s="401"/>
      <c r="H27" s="533" t="s">
        <v>6</v>
      </c>
      <c r="I27" s="401"/>
      <c r="J27" s="534">
        <v>2899</v>
      </c>
      <c r="K27" s="534">
        <v>3114</v>
      </c>
      <c r="L27" s="535">
        <v>3366</v>
      </c>
      <c r="M27" s="534">
        <v>3469</v>
      </c>
      <c r="N27" s="903"/>
      <c r="O27" s="534">
        <v>3689</v>
      </c>
      <c r="P27" s="534">
        <v>4076</v>
      </c>
      <c r="Q27" s="534">
        <v>4377</v>
      </c>
      <c r="R27" s="534">
        <v>4717</v>
      </c>
      <c r="S27" s="903"/>
      <c r="T27" s="534"/>
      <c r="U27" s="534"/>
      <c r="V27" s="534"/>
      <c r="W27" s="534"/>
    </row>
    <row r="28" spans="1:23" s="484" customFormat="1" ht="15" customHeight="1">
      <c r="A28" s="774"/>
      <c r="B28" s="92"/>
      <c r="C28" s="92" t="s">
        <v>571</v>
      </c>
      <c r="D28" s="92"/>
      <c r="E28" s="488"/>
      <c r="F28" s="436"/>
      <c r="G28" s="436"/>
      <c r="H28" s="525" t="s">
        <v>6</v>
      </c>
      <c r="I28" s="436"/>
      <c r="J28" s="530">
        <v>2197</v>
      </c>
      <c r="K28" s="530">
        <v>2408</v>
      </c>
      <c r="L28" s="485">
        <v>2590</v>
      </c>
      <c r="M28" s="530">
        <v>2788</v>
      </c>
      <c r="N28" s="906"/>
      <c r="O28" s="530">
        <v>2829</v>
      </c>
      <c r="P28" s="530">
        <v>3028</v>
      </c>
      <c r="Q28" s="530">
        <v>3112</v>
      </c>
      <c r="R28" s="530">
        <v>3566</v>
      </c>
      <c r="S28" s="906"/>
      <c r="T28" s="530">
        <v>3939</v>
      </c>
      <c r="U28" s="530"/>
      <c r="V28" s="530"/>
      <c r="W28" s="530"/>
    </row>
    <row r="29" spans="1:23" s="25" customFormat="1" ht="15" customHeight="1">
      <c r="A29" s="774"/>
      <c r="B29" s="164"/>
      <c r="C29" s="164" t="s">
        <v>572</v>
      </c>
      <c r="D29" s="164"/>
      <c r="E29" s="531"/>
      <c r="F29" s="787"/>
      <c r="G29" s="401"/>
      <c r="H29" s="533" t="s">
        <v>6</v>
      </c>
      <c r="I29" s="401"/>
      <c r="J29" s="534">
        <v>1473</v>
      </c>
      <c r="K29" s="534">
        <v>1496</v>
      </c>
      <c r="L29" s="535">
        <v>1554</v>
      </c>
      <c r="M29" s="534">
        <v>1586</v>
      </c>
      <c r="N29" s="903"/>
      <c r="O29" s="534">
        <v>1578</v>
      </c>
      <c r="P29" s="534">
        <v>1614</v>
      </c>
      <c r="Q29" s="534">
        <v>1682</v>
      </c>
      <c r="R29" s="534">
        <v>1724</v>
      </c>
      <c r="S29" s="903"/>
      <c r="T29" s="534">
        <v>1711</v>
      </c>
      <c r="U29" s="534"/>
      <c r="V29" s="534"/>
      <c r="W29" s="534"/>
    </row>
    <row r="30" spans="1:23" s="484" customFormat="1" ht="15" customHeight="1">
      <c r="A30" s="774"/>
      <c r="B30" s="92"/>
      <c r="C30" s="92" t="s">
        <v>573</v>
      </c>
      <c r="D30" s="92"/>
      <c r="E30" s="488"/>
      <c r="F30" s="436"/>
      <c r="G30" s="436"/>
      <c r="H30" s="525" t="s">
        <v>6</v>
      </c>
      <c r="I30" s="436"/>
      <c r="J30" s="530">
        <v>564</v>
      </c>
      <c r="K30" s="530">
        <v>697</v>
      </c>
      <c r="L30" s="485">
        <v>772</v>
      </c>
      <c r="M30" s="530">
        <v>762</v>
      </c>
      <c r="N30" s="906"/>
      <c r="O30" s="530">
        <v>545</v>
      </c>
      <c r="P30" s="530">
        <v>460</v>
      </c>
      <c r="Q30" s="530">
        <v>740</v>
      </c>
      <c r="R30" s="530">
        <v>1056</v>
      </c>
      <c r="S30" s="906"/>
      <c r="T30" s="530">
        <v>1122</v>
      </c>
      <c r="U30" s="530"/>
      <c r="V30" s="530"/>
      <c r="W30" s="530"/>
    </row>
    <row r="31" spans="1:23" s="25" customFormat="1" ht="15" customHeight="1">
      <c r="A31" s="774"/>
      <c r="B31" s="164"/>
      <c r="C31" s="164" t="s">
        <v>574</v>
      </c>
      <c r="D31" s="164"/>
      <c r="E31" s="531"/>
      <c r="F31" s="787"/>
      <c r="G31" s="401"/>
      <c r="H31" s="533" t="s">
        <v>6</v>
      </c>
      <c r="I31" s="401"/>
      <c r="J31" s="534">
        <v>2121</v>
      </c>
      <c r="K31" s="534">
        <v>2135</v>
      </c>
      <c r="L31" s="535">
        <v>2160</v>
      </c>
      <c r="M31" s="534">
        <v>2254</v>
      </c>
      <c r="N31" s="903"/>
      <c r="O31" s="534">
        <v>2096</v>
      </c>
      <c r="P31" s="534">
        <v>2104</v>
      </c>
      <c r="Q31" s="534">
        <v>2183</v>
      </c>
      <c r="R31" s="534">
        <v>2153</v>
      </c>
      <c r="S31" s="903"/>
      <c r="T31" s="534">
        <v>2212</v>
      </c>
      <c r="U31" s="534"/>
      <c r="V31" s="534"/>
      <c r="W31" s="534"/>
    </row>
    <row r="32" spans="1:23" s="484" customFormat="1" ht="15" customHeight="1">
      <c r="A32" s="774"/>
      <c r="B32" s="92"/>
      <c r="C32" s="92" t="s">
        <v>575</v>
      </c>
      <c r="D32" s="92"/>
      <c r="E32" s="488"/>
      <c r="F32" s="436"/>
      <c r="G32" s="436"/>
      <c r="H32" s="525" t="s">
        <v>6</v>
      </c>
      <c r="I32" s="436"/>
      <c r="J32" s="530">
        <v>649</v>
      </c>
      <c r="K32" s="530">
        <v>714</v>
      </c>
      <c r="L32" s="485">
        <v>791</v>
      </c>
      <c r="M32" s="530">
        <v>737</v>
      </c>
      <c r="N32" s="906"/>
      <c r="O32" s="530">
        <v>791</v>
      </c>
      <c r="P32" s="530">
        <v>816</v>
      </c>
      <c r="Q32" s="530">
        <v>779</v>
      </c>
      <c r="R32" s="530">
        <v>792.21</v>
      </c>
      <c r="S32" s="906"/>
      <c r="T32" s="530">
        <v>821</v>
      </c>
      <c r="U32" s="530"/>
      <c r="V32" s="530"/>
      <c r="W32" s="530"/>
    </row>
    <row r="33" spans="1:23" s="25" customFormat="1" ht="15" customHeight="1">
      <c r="A33" s="774"/>
      <c r="B33" s="164"/>
      <c r="C33" s="164" t="s">
        <v>576</v>
      </c>
      <c r="D33" s="164"/>
      <c r="E33" s="531"/>
      <c r="F33" s="787"/>
      <c r="G33" s="401"/>
      <c r="H33" s="533" t="s">
        <v>6</v>
      </c>
      <c r="I33" s="401"/>
      <c r="J33" s="534">
        <v>242</v>
      </c>
      <c r="K33" s="534">
        <v>238</v>
      </c>
      <c r="L33" s="535">
        <v>243</v>
      </c>
      <c r="M33" s="534">
        <v>251</v>
      </c>
      <c r="N33" s="903"/>
      <c r="O33" s="534">
        <v>256.4</v>
      </c>
      <c r="P33" s="534">
        <v>260</v>
      </c>
      <c r="Q33" s="534">
        <v>264.8</v>
      </c>
      <c r="R33" s="534">
        <v>272</v>
      </c>
      <c r="S33" s="903"/>
      <c r="T33" s="534">
        <v>272</v>
      </c>
      <c r="U33" s="534"/>
      <c r="V33" s="534"/>
      <c r="W33" s="534"/>
    </row>
    <row r="34" spans="1:23" s="484" customFormat="1" ht="15" customHeight="1">
      <c r="A34" s="774"/>
      <c r="B34" s="92"/>
      <c r="C34" s="92" t="s">
        <v>577</v>
      </c>
      <c r="D34" s="92"/>
      <c r="E34" s="488"/>
      <c r="F34" s="436"/>
      <c r="G34" s="436"/>
      <c r="H34" s="525" t="s">
        <v>6</v>
      </c>
      <c r="I34" s="436"/>
      <c r="J34" s="530">
        <v>80</v>
      </c>
      <c r="K34" s="530">
        <v>80</v>
      </c>
      <c r="L34" s="485">
        <v>80</v>
      </c>
      <c r="M34" s="530">
        <v>81</v>
      </c>
      <c r="N34" s="906"/>
      <c r="O34" s="530">
        <v>78</v>
      </c>
      <c r="P34" s="530">
        <v>81</v>
      </c>
      <c r="Q34" s="530">
        <v>86</v>
      </c>
      <c r="R34" s="530">
        <v>89</v>
      </c>
      <c r="S34" s="906"/>
      <c r="T34" s="530">
        <v>91</v>
      </c>
      <c r="U34" s="530"/>
      <c r="V34" s="530"/>
      <c r="W34" s="530"/>
    </row>
    <row r="35" spans="1:23" s="25" customFormat="1" ht="15" customHeight="1">
      <c r="A35" s="774"/>
      <c r="B35" s="164"/>
      <c r="C35" s="164" t="s">
        <v>578</v>
      </c>
      <c r="D35" s="164"/>
      <c r="E35" s="531"/>
      <c r="F35" s="787"/>
      <c r="G35" s="401"/>
      <c r="H35" s="533" t="s">
        <v>6</v>
      </c>
      <c r="I35" s="401"/>
      <c r="J35" s="534">
        <v>724</v>
      </c>
      <c r="K35" s="534">
        <v>615</v>
      </c>
      <c r="L35" s="535">
        <v>701</v>
      </c>
      <c r="M35" s="534">
        <v>684</v>
      </c>
      <c r="N35" s="903"/>
      <c r="O35" s="534">
        <v>756</v>
      </c>
      <c r="P35" s="534">
        <v>784</v>
      </c>
      <c r="Q35" s="534">
        <v>805</v>
      </c>
      <c r="R35" s="534">
        <v>907</v>
      </c>
      <c r="S35" s="903"/>
      <c r="T35" s="534"/>
      <c r="U35" s="534"/>
      <c r="V35" s="534"/>
      <c r="W35" s="534"/>
    </row>
    <row r="36" spans="1:23" s="484" customFormat="1" ht="15" customHeight="1">
      <c r="A36" s="774"/>
      <c r="B36" s="92"/>
      <c r="C36" s="92" t="s">
        <v>579</v>
      </c>
      <c r="D36" s="92"/>
      <c r="E36" s="488"/>
      <c r="F36" s="436"/>
      <c r="G36" s="436"/>
      <c r="H36" s="525" t="s">
        <v>6</v>
      </c>
      <c r="I36" s="436"/>
      <c r="J36" s="530">
        <v>212</v>
      </c>
      <c r="K36" s="530">
        <v>275</v>
      </c>
      <c r="L36" s="485">
        <v>347</v>
      </c>
      <c r="M36" s="530">
        <v>462</v>
      </c>
      <c r="N36" s="906"/>
      <c r="O36" s="530">
        <v>563</v>
      </c>
      <c r="P36" s="530">
        <v>693</v>
      </c>
      <c r="Q36" s="530">
        <v>825</v>
      </c>
      <c r="R36" s="530">
        <v>917</v>
      </c>
      <c r="S36" s="906"/>
      <c r="T36" s="530">
        <v>979</v>
      </c>
      <c r="U36" s="530"/>
      <c r="V36" s="530"/>
      <c r="W36" s="530"/>
    </row>
    <row r="37" spans="1:23" s="25" customFormat="1" ht="15" customHeight="1">
      <c r="A37" s="774"/>
      <c r="B37" s="164"/>
      <c r="C37" s="164" t="s">
        <v>580</v>
      </c>
      <c r="D37" s="164"/>
      <c r="E37" s="531"/>
      <c r="F37" s="787"/>
      <c r="G37" s="401"/>
      <c r="H37" s="533" t="s">
        <v>6</v>
      </c>
      <c r="I37" s="401"/>
      <c r="J37" s="534">
        <v>140</v>
      </c>
      <c r="K37" s="534">
        <v>157</v>
      </c>
      <c r="L37" s="535">
        <v>173</v>
      </c>
      <c r="M37" s="534">
        <v>189</v>
      </c>
      <c r="N37" s="903"/>
      <c r="O37" s="534">
        <v>231</v>
      </c>
      <c r="P37" s="534">
        <v>245</v>
      </c>
      <c r="Q37" s="534">
        <v>236</v>
      </c>
      <c r="R37" s="534">
        <v>268</v>
      </c>
      <c r="S37" s="903"/>
      <c r="T37" s="534">
        <v>318</v>
      </c>
      <c r="U37" s="534"/>
      <c r="V37" s="534"/>
      <c r="W37" s="534"/>
    </row>
    <row r="38" spans="1:23" s="484" customFormat="1" ht="15" customHeight="1">
      <c r="A38" s="774"/>
      <c r="B38" s="92"/>
      <c r="C38" s="92" t="s">
        <v>581</v>
      </c>
      <c r="D38" s="92"/>
      <c r="E38" s="488"/>
      <c r="F38" s="436"/>
      <c r="G38" s="436"/>
      <c r="H38" s="525" t="s">
        <v>6</v>
      </c>
      <c r="I38" s="436"/>
      <c r="J38" s="530">
        <v>113</v>
      </c>
      <c r="K38" s="530">
        <v>120</v>
      </c>
      <c r="L38" s="485">
        <v>129</v>
      </c>
      <c r="M38" s="530">
        <v>133</v>
      </c>
      <c r="N38" s="906"/>
      <c r="O38" s="530">
        <v>145</v>
      </c>
      <c r="P38" s="530">
        <v>145</v>
      </c>
      <c r="Q38" s="530">
        <v>155.6</v>
      </c>
      <c r="R38" s="530">
        <v>161.13</v>
      </c>
      <c r="S38" s="906"/>
      <c r="T38" s="530">
        <v>164</v>
      </c>
      <c r="U38" s="530"/>
      <c r="V38" s="530"/>
      <c r="W38" s="530"/>
    </row>
    <row r="39" spans="1:23" s="25" customFormat="1" ht="15" customHeight="1">
      <c r="A39" s="774"/>
      <c r="B39" s="164"/>
      <c r="C39" s="164" t="s">
        <v>582</v>
      </c>
      <c r="D39" s="164"/>
      <c r="E39" s="531"/>
      <c r="F39" s="787"/>
      <c r="G39" s="401"/>
      <c r="H39" s="533" t="s">
        <v>6</v>
      </c>
      <c r="I39" s="401"/>
      <c r="J39" s="534">
        <v>85</v>
      </c>
      <c r="K39" s="534">
        <v>88</v>
      </c>
      <c r="L39" s="535">
        <v>104</v>
      </c>
      <c r="M39" s="534">
        <v>118</v>
      </c>
      <c r="N39" s="903"/>
      <c r="O39" s="534">
        <v>132</v>
      </c>
      <c r="P39" s="534">
        <v>156</v>
      </c>
      <c r="Q39" s="534">
        <v>164</v>
      </c>
      <c r="R39" s="534">
        <v>192</v>
      </c>
      <c r="S39" s="903"/>
      <c r="T39" s="534"/>
      <c r="U39" s="534"/>
      <c r="V39" s="534"/>
      <c r="W39" s="534"/>
    </row>
    <row r="40" spans="1:23" s="484" customFormat="1" ht="15" customHeight="1">
      <c r="A40" s="774"/>
      <c r="B40" s="92"/>
      <c r="C40" s="92" t="s">
        <v>583</v>
      </c>
      <c r="D40" s="92"/>
      <c r="E40" s="488"/>
      <c r="F40" s="436"/>
      <c r="G40" s="436"/>
      <c r="H40" s="525" t="s">
        <v>6</v>
      </c>
      <c r="I40" s="436"/>
      <c r="J40" s="530">
        <v>14</v>
      </c>
      <c r="K40" s="530">
        <v>12</v>
      </c>
      <c r="L40" s="485">
        <v>16</v>
      </c>
      <c r="M40" s="530">
        <v>19</v>
      </c>
      <c r="N40" s="906"/>
      <c r="O40" s="530">
        <v>20</v>
      </c>
      <c r="P40" s="530">
        <v>23</v>
      </c>
      <c r="Q40" s="530">
        <v>29</v>
      </c>
      <c r="R40" s="530">
        <v>32</v>
      </c>
      <c r="S40" s="906"/>
      <c r="T40" s="530">
        <v>27</v>
      </c>
      <c r="U40" s="530"/>
      <c r="V40" s="530"/>
      <c r="W40" s="530"/>
    </row>
    <row r="41" spans="1:23" s="25" customFormat="1" ht="15" customHeight="1">
      <c r="A41" s="774"/>
      <c r="B41" s="164"/>
      <c r="C41" s="164" t="s">
        <v>584</v>
      </c>
      <c r="D41" s="164"/>
      <c r="E41" s="531"/>
      <c r="F41" s="787"/>
      <c r="G41" s="401"/>
      <c r="H41" s="533" t="s">
        <v>6</v>
      </c>
      <c r="I41" s="401"/>
      <c r="J41" s="534">
        <v>55</v>
      </c>
      <c r="K41" s="534">
        <v>182</v>
      </c>
      <c r="L41" s="535">
        <v>241</v>
      </c>
      <c r="M41" s="534">
        <v>350</v>
      </c>
      <c r="N41" s="903"/>
      <c r="O41" s="534">
        <v>358</v>
      </c>
      <c r="P41" s="534">
        <v>422</v>
      </c>
      <c r="Q41" s="534">
        <v>529</v>
      </c>
      <c r="R41" s="534">
        <v>609</v>
      </c>
      <c r="S41" s="903"/>
      <c r="T41" s="534">
        <v>638</v>
      </c>
      <c r="U41" s="534"/>
      <c r="V41" s="534"/>
      <c r="W41" s="534"/>
    </row>
    <row r="42" spans="1:23" s="484" customFormat="1" ht="15" customHeight="1">
      <c r="A42" s="774"/>
      <c r="B42" s="92"/>
      <c r="C42" s="92" t="s">
        <v>585</v>
      </c>
      <c r="D42" s="92"/>
      <c r="E42" s="488"/>
      <c r="F42" s="436"/>
      <c r="G42" s="436"/>
      <c r="H42" s="525" t="s">
        <v>6</v>
      </c>
      <c r="I42" s="436"/>
      <c r="J42" s="530"/>
      <c r="K42" s="530"/>
      <c r="L42" s="485"/>
      <c r="M42" s="530">
        <v>160</v>
      </c>
      <c r="N42" s="906"/>
      <c r="O42" s="530">
        <v>269</v>
      </c>
      <c r="P42" s="530">
        <v>298</v>
      </c>
      <c r="Q42" s="530">
        <v>306</v>
      </c>
      <c r="R42" s="530">
        <v>564</v>
      </c>
      <c r="S42" s="906"/>
      <c r="T42" s="530">
        <v>617</v>
      </c>
      <c r="U42" s="530"/>
      <c r="V42" s="530"/>
      <c r="W42" s="530"/>
    </row>
    <row r="43" spans="1:23" s="25" customFormat="1" ht="15" customHeight="1">
      <c r="A43" s="774"/>
      <c r="B43" s="164"/>
      <c r="C43" s="164" t="s">
        <v>586</v>
      </c>
      <c r="D43" s="164"/>
      <c r="E43" s="531"/>
      <c r="F43" s="787"/>
      <c r="G43" s="401"/>
      <c r="H43" s="533" t="s">
        <v>6</v>
      </c>
      <c r="I43" s="401"/>
      <c r="J43" s="534">
        <v>702</v>
      </c>
      <c r="K43" s="534">
        <v>725</v>
      </c>
      <c r="L43" s="535">
        <v>733</v>
      </c>
      <c r="M43" s="534">
        <v>744</v>
      </c>
      <c r="N43" s="903"/>
      <c r="O43" s="534">
        <v>745</v>
      </c>
      <c r="P43" s="534">
        <v>751</v>
      </c>
      <c r="Q43" s="534">
        <v>763</v>
      </c>
      <c r="R43" s="534">
        <v>765</v>
      </c>
      <c r="S43" s="903"/>
      <c r="T43" s="534">
        <v>765</v>
      </c>
      <c r="U43" s="534"/>
      <c r="V43" s="534"/>
      <c r="W43" s="534"/>
    </row>
    <row r="44" spans="1:23" s="484" customFormat="1" ht="15" customHeight="1">
      <c r="A44" s="774"/>
      <c r="B44" s="92"/>
      <c r="C44" s="92" t="s">
        <v>587</v>
      </c>
      <c r="D44" s="92"/>
      <c r="E44" s="488"/>
      <c r="F44" s="436"/>
      <c r="G44" s="436"/>
      <c r="H44" s="525" t="s">
        <v>6</v>
      </c>
      <c r="I44" s="436"/>
      <c r="J44" s="530"/>
      <c r="K44" s="530"/>
      <c r="L44" s="485"/>
      <c r="M44" s="530"/>
      <c r="N44" s="906"/>
      <c r="O44" s="530"/>
      <c r="P44" s="530">
        <v>297</v>
      </c>
      <c r="Q44" s="530">
        <v>307</v>
      </c>
      <c r="R44" s="530">
        <v>367</v>
      </c>
      <c r="S44" s="906"/>
      <c r="T44" s="530">
        <v>426</v>
      </c>
      <c r="U44" s="530"/>
      <c r="V44" s="530"/>
      <c r="W44" s="530"/>
    </row>
    <row r="45" spans="1:23" s="25" customFormat="1" ht="15" customHeight="1">
      <c r="A45" s="774"/>
      <c r="B45" s="164"/>
      <c r="C45" s="164" t="s">
        <v>588</v>
      </c>
      <c r="D45" s="164"/>
      <c r="E45" s="531"/>
      <c r="F45" s="787"/>
      <c r="G45" s="401"/>
      <c r="H45" s="533" t="s">
        <v>6</v>
      </c>
      <c r="I45" s="401"/>
      <c r="J45" s="534"/>
      <c r="K45" s="534"/>
      <c r="L45" s="535"/>
      <c r="M45" s="534"/>
      <c r="N45" s="903"/>
      <c r="O45" s="945"/>
      <c r="P45" s="534"/>
      <c r="Q45" s="534"/>
      <c r="R45" s="534"/>
      <c r="S45" s="903"/>
      <c r="T45" s="534">
        <v>4448</v>
      </c>
      <c r="U45" s="534"/>
      <c r="V45" s="534"/>
      <c r="W45" s="534"/>
    </row>
    <row r="46" spans="1:23" s="25" customFormat="1" ht="15" customHeight="1">
      <c r="A46" s="774"/>
      <c r="B46" s="170" t="s">
        <v>589</v>
      </c>
      <c r="C46" s="170"/>
      <c r="D46" s="170"/>
      <c r="E46" s="947"/>
      <c r="F46" s="948"/>
      <c r="G46" s="86"/>
      <c r="H46" s="839" t="s">
        <v>21</v>
      </c>
      <c r="I46" s="86"/>
      <c r="J46" s="949">
        <v>443</v>
      </c>
      <c r="K46" s="949">
        <v>441</v>
      </c>
      <c r="L46" s="208">
        <v>420</v>
      </c>
      <c r="M46" s="949">
        <v>437</v>
      </c>
      <c r="N46" s="950"/>
      <c r="O46" s="949">
        <v>496</v>
      </c>
      <c r="P46" s="949">
        <v>558</v>
      </c>
      <c r="Q46" s="949">
        <v>574</v>
      </c>
      <c r="R46" s="949">
        <v>572</v>
      </c>
      <c r="S46" s="951"/>
      <c r="T46" s="949">
        <v>510</v>
      </c>
      <c r="U46" s="949"/>
      <c r="V46" s="949"/>
      <c r="W46" s="949"/>
    </row>
    <row r="47" spans="1:23" s="484" customFormat="1" ht="18" customHeight="1">
      <c r="A47" s="482"/>
      <c r="B47" s="541" t="s">
        <v>461</v>
      </c>
      <c r="C47" s="542"/>
      <c r="D47" s="485"/>
      <c r="F47" s="486"/>
      <c r="G47" s="486"/>
      <c r="H47" s="543"/>
      <c r="I47" s="486"/>
      <c r="J47" s="112"/>
      <c r="K47" s="112"/>
      <c r="L47" s="112"/>
      <c r="M47" s="112"/>
      <c r="N47" s="486"/>
      <c r="O47" s="112"/>
      <c r="P47" s="112"/>
      <c r="Q47" s="112"/>
      <c r="R47" s="112"/>
      <c r="S47" s="486"/>
      <c r="T47" s="112"/>
      <c r="U47" s="112"/>
      <c r="V47" s="112"/>
      <c r="W47" s="112"/>
    </row>
    <row r="48" spans="1:23" s="25" customFormat="1" ht="15" customHeight="1">
      <c r="A48" s="774"/>
      <c r="B48" s="164" t="s">
        <v>590</v>
      </c>
      <c r="C48" s="164"/>
      <c r="D48" s="787"/>
      <c r="E48" s="531"/>
      <c r="F48" s="787"/>
      <c r="G48" s="401"/>
      <c r="H48" s="533" t="s">
        <v>27</v>
      </c>
      <c r="I48" s="401"/>
      <c r="J48" s="534">
        <v>383</v>
      </c>
      <c r="K48" s="534">
        <v>379</v>
      </c>
      <c r="L48" s="535">
        <v>374</v>
      </c>
      <c r="M48" s="534">
        <v>377</v>
      </c>
      <c r="N48" s="903"/>
      <c r="O48" s="534">
        <v>380</v>
      </c>
      <c r="P48" s="534">
        <v>382</v>
      </c>
      <c r="Q48" s="535">
        <v>380</v>
      </c>
      <c r="R48" s="534">
        <v>372</v>
      </c>
      <c r="S48" s="903"/>
      <c r="T48" s="534">
        <v>363</v>
      </c>
      <c r="U48" s="534"/>
      <c r="V48" s="535"/>
      <c r="W48" s="534"/>
    </row>
    <row r="49" spans="1:23" s="484" customFormat="1" ht="15" customHeight="1">
      <c r="A49" s="774"/>
      <c r="C49" s="92" t="s">
        <v>591</v>
      </c>
      <c r="D49" s="436"/>
      <c r="E49" s="488"/>
      <c r="F49" s="436"/>
      <c r="G49" s="436"/>
      <c r="H49" s="525" t="s">
        <v>33</v>
      </c>
      <c r="I49" s="436"/>
      <c r="J49" s="782">
        <v>0.276</v>
      </c>
      <c r="K49" s="782">
        <v>0.284</v>
      </c>
      <c r="L49" s="783">
        <v>0.297</v>
      </c>
      <c r="M49" s="782">
        <v>0.295</v>
      </c>
      <c r="N49" s="906"/>
      <c r="O49" s="782">
        <v>0.315</v>
      </c>
      <c r="P49" s="952">
        <v>0.313</v>
      </c>
      <c r="Q49" s="952">
        <v>0.34</v>
      </c>
      <c r="R49" s="782">
        <v>0.335</v>
      </c>
      <c r="S49" s="906"/>
      <c r="T49" s="782">
        <v>0.378</v>
      </c>
      <c r="U49" s="952"/>
      <c r="V49" s="952"/>
      <c r="W49" s="782"/>
    </row>
    <row r="50" spans="1:23" s="25" customFormat="1" ht="15" customHeight="1">
      <c r="A50" s="774"/>
      <c r="B50" s="164" t="s">
        <v>592</v>
      </c>
      <c r="C50" s="164"/>
      <c r="D50" s="787"/>
      <c r="E50" s="531"/>
      <c r="F50" s="787"/>
      <c r="G50" s="401"/>
      <c r="H50" s="533" t="s">
        <v>27</v>
      </c>
      <c r="I50" s="401"/>
      <c r="J50" s="534">
        <v>114</v>
      </c>
      <c r="K50" s="534">
        <v>108</v>
      </c>
      <c r="L50" s="535">
        <v>100</v>
      </c>
      <c r="M50" s="534">
        <v>92</v>
      </c>
      <c r="N50" s="903"/>
      <c r="O50" s="534">
        <v>88</v>
      </c>
      <c r="P50" s="534">
        <v>85</v>
      </c>
      <c r="Q50" s="534">
        <v>83</v>
      </c>
      <c r="R50" s="534">
        <v>83</v>
      </c>
      <c r="S50" s="903"/>
      <c r="T50" s="534">
        <v>82.7</v>
      </c>
      <c r="U50" s="534"/>
      <c r="V50" s="534"/>
      <c r="W50" s="534"/>
    </row>
    <row r="51" spans="1:23" s="484" customFormat="1" ht="15" customHeight="1">
      <c r="A51" s="774"/>
      <c r="C51" s="92" t="s">
        <v>593</v>
      </c>
      <c r="D51" s="436"/>
      <c r="E51" s="488"/>
      <c r="F51" s="436"/>
      <c r="G51" s="436"/>
      <c r="H51" s="525" t="s">
        <v>33</v>
      </c>
      <c r="I51" s="436"/>
      <c r="J51" s="782">
        <v>0.124</v>
      </c>
      <c r="K51" s="782">
        <v>0.115</v>
      </c>
      <c r="L51" s="783">
        <v>0.119</v>
      </c>
      <c r="M51" s="782">
        <v>0.128</v>
      </c>
      <c r="N51" s="906"/>
      <c r="O51" s="782">
        <v>0.138</v>
      </c>
      <c r="P51" s="782">
        <v>0.143</v>
      </c>
      <c r="Q51" s="782">
        <v>0.138</v>
      </c>
      <c r="R51" s="782">
        <v>0.158</v>
      </c>
      <c r="S51" s="906"/>
      <c r="T51" s="782">
        <v>0.154</v>
      </c>
      <c r="U51" s="782"/>
      <c r="V51" s="782"/>
      <c r="W51" s="782"/>
    </row>
    <row r="52" spans="1:23" s="25" customFormat="1" ht="15" customHeight="1">
      <c r="A52" s="774"/>
      <c r="B52" s="164" t="s">
        <v>594</v>
      </c>
      <c r="C52" s="164"/>
      <c r="D52" s="787"/>
      <c r="E52" s="531"/>
      <c r="F52" s="787"/>
      <c r="G52" s="401"/>
      <c r="H52" s="533" t="s">
        <v>27</v>
      </c>
      <c r="I52" s="401"/>
      <c r="J52" s="534">
        <v>270</v>
      </c>
      <c r="K52" s="534">
        <v>268</v>
      </c>
      <c r="L52" s="535">
        <v>262</v>
      </c>
      <c r="M52" s="534">
        <v>255</v>
      </c>
      <c r="N52" s="903"/>
      <c r="O52" s="534">
        <v>252</v>
      </c>
      <c r="P52" s="534">
        <v>248</v>
      </c>
      <c r="Q52" s="534">
        <v>247</v>
      </c>
      <c r="R52" s="534">
        <v>245</v>
      </c>
      <c r="S52" s="903"/>
      <c r="T52" s="534">
        <v>243</v>
      </c>
      <c r="U52" s="534"/>
      <c r="V52" s="534"/>
      <c r="W52" s="534"/>
    </row>
    <row r="53" spans="1:23" s="484" customFormat="1" ht="15" customHeight="1">
      <c r="A53" s="774"/>
      <c r="C53" s="92" t="s">
        <v>595</v>
      </c>
      <c r="D53" s="436"/>
      <c r="E53" s="488"/>
      <c r="F53" s="436"/>
      <c r="G53" s="436"/>
      <c r="H53" s="525" t="s">
        <v>33</v>
      </c>
      <c r="I53" s="436"/>
      <c r="J53" s="782">
        <v>0.193</v>
      </c>
      <c r="K53" s="782">
        <v>0.192</v>
      </c>
      <c r="L53" s="783">
        <v>0.193</v>
      </c>
      <c r="M53" s="782">
        <v>0.196</v>
      </c>
      <c r="N53" s="906"/>
      <c r="O53" s="782">
        <v>0.207</v>
      </c>
      <c r="P53" s="782">
        <v>0.202</v>
      </c>
      <c r="Q53" s="782">
        <v>0.206</v>
      </c>
      <c r="R53" s="782">
        <v>0.198</v>
      </c>
      <c r="S53" s="906"/>
      <c r="T53" s="782">
        <v>0.214</v>
      </c>
      <c r="U53" s="782"/>
      <c r="V53" s="782"/>
      <c r="W53" s="782"/>
    </row>
    <row r="54" spans="1:23" s="25" customFormat="1" ht="15" customHeight="1">
      <c r="A54" s="774"/>
      <c r="B54" s="164" t="s">
        <v>596</v>
      </c>
      <c r="C54" s="164"/>
      <c r="D54" s="787"/>
      <c r="E54" s="531"/>
      <c r="F54" s="787"/>
      <c r="G54" s="401"/>
      <c r="H54" s="533" t="s">
        <v>27</v>
      </c>
      <c r="I54" s="401"/>
      <c r="J54" s="534">
        <v>479</v>
      </c>
      <c r="K54" s="534">
        <v>479</v>
      </c>
      <c r="L54" s="535">
        <v>479</v>
      </c>
      <c r="M54" s="534">
        <v>474</v>
      </c>
      <c r="N54" s="903"/>
      <c r="O54" s="534">
        <v>479</v>
      </c>
      <c r="P54" s="534">
        <v>490</v>
      </c>
      <c r="Q54" s="534">
        <v>507</v>
      </c>
      <c r="R54" s="534">
        <v>516</v>
      </c>
      <c r="S54" s="903"/>
      <c r="T54" s="534">
        <v>522</v>
      </c>
      <c r="U54" s="534"/>
      <c r="V54" s="534"/>
      <c r="W54" s="534"/>
    </row>
    <row r="55" spans="1:23" s="484" customFormat="1" ht="15" customHeight="1">
      <c r="A55" s="774"/>
      <c r="C55" s="92" t="s">
        <v>597</v>
      </c>
      <c r="D55" s="436"/>
      <c r="E55" s="488"/>
      <c r="F55" s="436"/>
      <c r="G55" s="436"/>
      <c r="H55" s="525" t="s">
        <v>33</v>
      </c>
      <c r="I55" s="436"/>
      <c r="J55" s="782">
        <v>0.234</v>
      </c>
      <c r="K55" s="782">
        <v>0.246</v>
      </c>
      <c r="L55" s="783">
        <v>0.263</v>
      </c>
      <c r="M55" s="782">
        <v>0.263</v>
      </c>
      <c r="N55" s="906"/>
      <c r="O55" s="782">
        <v>0.264</v>
      </c>
      <c r="P55" s="782">
        <v>0.277</v>
      </c>
      <c r="Q55" s="782">
        <v>0.285</v>
      </c>
      <c r="R55" s="782">
        <v>0.318</v>
      </c>
      <c r="S55" s="906"/>
      <c r="T55" s="782">
        <v>0.326</v>
      </c>
      <c r="U55" s="782"/>
      <c r="V55" s="782"/>
      <c r="W55" s="782"/>
    </row>
    <row r="56" spans="1:23" s="25" customFormat="1" ht="15" customHeight="1">
      <c r="A56" s="774"/>
      <c r="B56" s="164" t="s">
        <v>598</v>
      </c>
      <c r="C56" s="164"/>
      <c r="D56" s="787"/>
      <c r="E56" s="531"/>
      <c r="F56" s="787"/>
      <c r="G56" s="401"/>
      <c r="H56" s="533" t="s">
        <v>27</v>
      </c>
      <c r="I56" s="401"/>
      <c r="J56" s="534">
        <v>115</v>
      </c>
      <c r="K56" s="534">
        <v>114</v>
      </c>
      <c r="L56" s="535">
        <v>107</v>
      </c>
      <c r="M56" s="534">
        <v>104</v>
      </c>
      <c r="N56" s="903"/>
      <c r="O56" s="534">
        <v>98</v>
      </c>
      <c r="P56" s="534">
        <v>93</v>
      </c>
      <c r="Q56" s="535">
        <v>91</v>
      </c>
      <c r="R56" s="534">
        <v>90</v>
      </c>
      <c r="S56" s="903"/>
      <c r="T56" s="534"/>
      <c r="U56" s="534"/>
      <c r="V56" s="535"/>
      <c r="W56" s="534"/>
    </row>
    <row r="57" spans="1:23" s="484" customFormat="1" ht="15" customHeight="1">
      <c r="A57" s="774"/>
      <c r="B57" s="92" t="s">
        <v>599</v>
      </c>
      <c r="C57" s="92"/>
      <c r="D57" s="436"/>
      <c r="E57" s="488"/>
      <c r="F57" s="436"/>
      <c r="G57" s="436"/>
      <c r="H57" s="525" t="s">
        <v>27</v>
      </c>
      <c r="I57" s="436"/>
      <c r="J57" s="530">
        <v>93</v>
      </c>
      <c r="K57" s="530">
        <v>90</v>
      </c>
      <c r="L57" s="485">
        <v>95</v>
      </c>
      <c r="M57" s="530">
        <v>97</v>
      </c>
      <c r="N57" s="906"/>
      <c r="O57" s="530">
        <v>96</v>
      </c>
      <c r="P57" s="530">
        <v>103</v>
      </c>
      <c r="Q57" s="485">
        <v>82</v>
      </c>
      <c r="R57" s="530">
        <v>72</v>
      </c>
      <c r="S57" s="906"/>
      <c r="T57" s="530">
        <v>69</v>
      </c>
      <c r="U57" s="530"/>
      <c r="V57" s="485"/>
      <c r="W57" s="530"/>
    </row>
    <row r="58" spans="1:23" s="25" customFormat="1" ht="15" customHeight="1">
      <c r="A58" s="774"/>
      <c r="B58" s="164" t="s">
        <v>600</v>
      </c>
      <c r="C58" s="942"/>
      <c r="D58" s="944"/>
      <c r="E58" s="943"/>
      <c r="F58" s="944"/>
      <c r="G58" s="401"/>
      <c r="H58" s="533" t="s">
        <v>27</v>
      </c>
      <c r="I58" s="401"/>
      <c r="J58" s="534">
        <v>104</v>
      </c>
      <c r="K58" s="534">
        <v>106</v>
      </c>
      <c r="L58" s="535">
        <v>106</v>
      </c>
      <c r="M58" s="534">
        <v>102</v>
      </c>
      <c r="N58" s="903"/>
      <c r="O58" s="534">
        <v>84</v>
      </c>
      <c r="P58" s="534">
        <v>86</v>
      </c>
      <c r="Q58" s="534">
        <v>91</v>
      </c>
      <c r="R58" s="534">
        <v>80</v>
      </c>
      <c r="S58" s="903"/>
      <c r="T58" s="945"/>
      <c r="U58" s="534"/>
      <c r="V58" s="534"/>
      <c r="W58" s="534"/>
    </row>
    <row r="59" spans="1:23" s="484" customFormat="1" ht="15" customHeight="1">
      <c r="A59" s="774"/>
      <c r="B59" s="92" t="s">
        <v>601</v>
      </c>
      <c r="C59" s="92"/>
      <c r="D59" s="436"/>
      <c r="E59" s="488"/>
      <c r="F59" s="436"/>
      <c r="G59" s="436"/>
      <c r="H59" s="525" t="s">
        <v>27</v>
      </c>
      <c r="I59" s="436"/>
      <c r="J59" s="530">
        <v>92</v>
      </c>
      <c r="K59" s="530">
        <v>89</v>
      </c>
      <c r="L59" s="485">
        <v>90</v>
      </c>
      <c r="M59" s="530">
        <v>89</v>
      </c>
      <c r="N59" s="906"/>
      <c r="O59" s="530">
        <v>85</v>
      </c>
      <c r="P59" s="530">
        <v>83</v>
      </c>
      <c r="Q59" s="485">
        <v>83</v>
      </c>
      <c r="R59" s="530">
        <v>82</v>
      </c>
      <c r="S59" s="906"/>
      <c r="T59" s="530">
        <v>76</v>
      </c>
      <c r="U59" s="530"/>
      <c r="V59" s="485"/>
      <c r="W59" s="530"/>
    </row>
    <row r="60" spans="1:23" s="25" customFormat="1" ht="15" customHeight="1">
      <c r="A60" s="774"/>
      <c r="B60" s="164" t="s">
        <v>602</v>
      </c>
      <c r="C60" s="164"/>
      <c r="D60" s="787"/>
      <c r="E60" s="531"/>
      <c r="F60" s="787"/>
      <c r="G60" s="401"/>
      <c r="H60" s="533" t="s">
        <v>27</v>
      </c>
      <c r="I60" s="401"/>
      <c r="J60" s="534">
        <v>40</v>
      </c>
      <c r="K60" s="534">
        <v>37</v>
      </c>
      <c r="L60" s="535">
        <v>36</v>
      </c>
      <c r="M60" s="534">
        <v>35</v>
      </c>
      <c r="N60" s="903"/>
      <c r="O60" s="534">
        <v>31</v>
      </c>
      <c r="P60" s="534">
        <v>31</v>
      </c>
      <c r="Q60" s="535">
        <v>29</v>
      </c>
      <c r="R60" s="534">
        <v>29</v>
      </c>
      <c r="S60" s="903"/>
      <c r="T60" s="534">
        <v>29</v>
      </c>
      <c r="U60" s="534"/>
      <c r="V60" s="535"/>
      <c r="W60" s="534"/>
    </row>
    <row r="61" spans="1:23" s="484" customFormat="1" ht="15" customHeight="1">
      <c r="A61" s="774"/>
      <c r="B61" s="92" t="s">
        <v>603</v>
      </c>
      <c r="C61" s="92"/>
      <c r="D61" s="436"/>
      <c r="E61" s="488"/>
      <c r="F61" s="436"/>
      <c r="G61" s="436"/>
      <c r="H61" s="525" t="s">
        <v>27</v>
      </c>
      <c r="I61" s="436"/>
      <c r="J61" s="530">
        <v>68</v>
      </c>
      <c r="K61" s="530">
        <v>67</v>
      </c>
      <c r="L61" s="485">
        <v>64</v>
      </c>
      <c r="M61" s="530">
        <v>60</v>
      </c>
      <c r="N61" s="906"/>
      <c r="O61" s="530">
        <v>56</v>
      </c>
      <c r="P61" s="530">
        <v>54</v>
      </c>
      <c r="Q61" s="485">
        <v>52</v>
      </c>
      <c r="R61" s="530">
        <v>49</v>
      </c>
      <c r="S61" s="906"/>
      <c r="T61" s="530">
        <v>46</v>
      </c>
      <c r="U61" s="530"/>
      <c r="V61" s="485"/>
      <c r="W61" s="530"/>
    </row>
    <row r="62" spans="1:23" s="25" customFormat="1" ht="15" customHeight="1">
      <c r="A62" s="774"/>
      <c r="B62" s="164" t="s">
        <v>604</v>
      </c>
      <c r="C62" s="164"/>
      <c r="D62" s="787"/>
      <c r="E62" s="531"/>
      <c r="F62" s="787"/>
      <c r="G62" s="401"/>
      <c r="H62" s="533" t="s">
        <v>27</v>
      </c>
      <c r="I62" s="401"/>
      <c r="J62" s="534">
        <v>105</v>
      </c>
      <c r="K62" s="534">
        <v>105</v>
      </c>
      <c r="L62" s="535">
        <v>102</v>
      </c>
      <c r="M62" s="534">
        <v>97</v>
      </c>
      <c r="N62" s="903"/>
      <c r="O62" s="534">
        <v>92</v>
      </c>
      <c r="P62" s="534">
        <v>92</v>
      </c>
      <c r="Q62" s="535">
        <v>92</v>
      </c>
      <c r="R62" s="534">
        <v>93</v>
      </c>
      <c r="S62" s="903"/>
      <c r="T62" s="534">
        <v>93</v>
      </c>
      <c r="U62" s="534"/>
      <c r="V62" s="535"/>
      <c r="W62" s="534"/>
    </row>
    <row r="64" ht="14.25">
      <c r="B64" s="23" t="s">
        <v>557</v>
      </c>
    </row>
    <row r="65" ht="14.25">
      <c r="B65" s="23" t="s">
        <v>605</v>
      </c>
    </row>
    <row r="66" spans="2:9" ht="14.25">
      <c r="B66" s="23" t="s">
        <v>606</v>
      </c>
      <c r="C66" s="575"/>
      <c r="D66" s="575"/>
      <c r="E66" s="575"/>
      <c r="F66" s="405"/>
      <c r="G66" s="83"/>
      <c r="H66" s="953"/>
      <c r="I66" s="83"/>
    </row>
    <row r="68" spans="1:23" s="803" customFormat="1" ht="15" customHeight="1">
      <c r="A68" s="800"/>
      <c r="B68" s="802"/>
      <c r="C68" s="802"/>
      <c r="D68" s="802"/>
      <c r="E68" s="802"/>
      <c r="H68" s="107"/>
      <c r="J68" s="804"/>
      <c r="K68" s="804"/>
      <c r="L68" s="954"/>
      <c r="M68" s="804"/>
      <c r="O68" s="804"/>
      <c r="P68" s="804"/>
      <c r="Q68" s="954"/>
      <c r="R68" s="804"/>
      <c r="T68" s="804"/>
      <c r="U68" s="804"/>
      <c r="V68" s="954"/>
      <c r="W68" s="804"/>
    </row>
    <row r="69" spans="1:23" ht="22.5" customHeight="1">
      <c r="A69" s="405"/>
      <c r="B69" s="106" t="s">
        <v>474</v>
      </c>
      <c r="C69" s="91"/>
      <c r="D69" s="92"/>
      <c r="E69" s="92"/>
      <c r="F69" s="90"/>
      <c r="G69" s="90"/>
      <c r="H69" s="809"/>
      <c r="I69" s="90"/>
      <c r="J69" s="811"/>
      <c r="K69" s="811"/>
      <c r="L69" s="811"/>
      <c r="M69" s="811"/>
      <c r="N69" s="104"/>
      <c r="O69" s="811"/>
      <c r="P69" s="811"/>
      <c r="Q69" s="811"/>
      <c r="R69" s="811"/>
      <c r="S69" s="104"/>
      <c r="T69" s="811"/>
      <c r="U69" s="811"/>
      <c r="V69" s="811"/>
      <c r="W69" s="811"/>
    </row>
    <row r="70" spans="2:23" ht="8.25" customHeight="1">
      <c r="B70" s="91"/>
      <c r="C70" s="92"/>
      <c r="D70" s="92"/>
      <c r="E70" s="488"/>
      <c r="F70" s="502"/>
      <c r="G70" s="404"/>
      <c r="H70" s="505"/>
      <c r="I70" s="404"/>
      <c r="J70" s="811"/>
      <c r="K70" s="811"/>
      <c r="L70" s="811"/>
      <c r="M70" s="811"/>
      <c r="N70" s="104"/>
      <c r="O70" s="811"/>
      <c r="P70" s="811"/>
      <c r="Q70" s="811"/>
      <c r="R70" s="811"/>
      <c r="S70" s="104"/>
      <c r="T70" s="811"/>
      <c r="U70" s="811"/>
      <c r="V70" s="811"/>
      <c r="W70" s="811"/>
    </row>
    <row r="71" spans="1:23" s="484" customFormat="1" ht="18" customHeight="1">
      <c r="A71" s="482"/>
      <c r="B71" s="541" t="s">
        <v>456</v>
      </c>
      <c r="C71" s="542"/>
      <c r="D71" s="485"/>
      <c r="F71" s="486"/>
      <c r="G71" s="486"/>
      <c r="H71" s="543"/>
      <c r="I71" s="486"/>
      <c r="J71" s="112"/>
      <c r="K71" s="112"/>
      <c r="L71" s="112"/>
      <c r="M71" s="112"/>
      <c r="N71" s="486"/>
      <c r="O71" s="112"/>
      <c r="P71" s="112"/>
      <c r="Q71" s="112"/>
      <c r="R71" s="112"/>
      <c r="S71" s="486"/>
      <c r="T71" s="112"/>
      <c r="U71" s="112"/>
      <c r="V71" s="112"/>
      <c r="W71" s="112"/>
    </row>
    <row r="72" spans="1:23" s="25" customFormat="1" ht="15" customHeight="1">
      <c r="A72" s="774"/>
      <c r="B72" s="460" t="s">
        <v>507</v>
      </c>
      <c r="C72" s="544"/>
      <c r="D72" s="544"/>
      <c r="E72" s="545"/>
      <c r="F72" s="795"/>
      <c r="G72" s="401"/>
      <c r="H72" s="515" t="s">
        <v>52</v>
      </c>
      <c r="I72" s="401"/>
      <c r="J72" s="549"/>
      <c r="K72" s="549"/>
      <c r="L72" s="549"/>
      <c r="M72" s="549"/>
      <c r="N72" s="903"/>
      <c r="O72" s="549"/>
      <c r="P72" s="549"/>
      <c r="Q72" s="549"/>
      <c r="R72" s="549"/>
      <c r="S72" s="903"/>
      <c r="T72" s="549"/>
      <c r="U72" s="549"/>
      <c r="V72" s="549"/>
      <c r="W72" s="549"/>
    </row>
    <row r="73" spans="1:23" s="484" customFormat="1" ht="15" customHeight="1">
      <c r="A73" s="774"/>
      <c r="B73" s="92"/>
      <c r="C73" s="92" t="s">
        <v>559</v>
      </c>
      <c r="D73" s="92"/>
      <c r="E73" s="488"/>
      <c r="F73" s="436"/>
      <c r="G73" s="436"/>
      <c r="H73" s="525" t="s">
        <v>52</v>
      </c>
      <c r="I73" s="436"/>
      <c r="J73" s="655"/>
      <c r="K73" s="655"/>
      <c r="L73" s="653"/>
      <c r="M73" s="655"/>
      <c r="N73" s="906"/>
      <c r="O73" s="655"/>
      <c r="P73" s="655"/>
      <c r="Q73" s="653"/>
      <c r="R73" s="655"/>
      <c r="S73" s="906"/>
      <c r="T73" s="655"/>
      <c r="U73" s="655"/>
      <c r="V73" s="653"/>
      <c r="W73" s="655"/>
    </row>
    <row r="74" spans="1:23" s="25" customFormat="1" ht="15" customHeight="1">
      <c r="A74" s="774"/>
      <c r="B74" s="164"/>
      <c r="C74" s="164" t="s">
        <v>566</v>
      </c>
      <c r="D74" s="164"/>
      <c r="E74" s="531"/>
      <c r="F74" s="787"/>
      <c r="G74" s="401"/>
      <c r="H74" s="533" t="s">
        <v>52</v>
      </c>
      <c r="I74" s="401"/>
      <c r="J74" s="602"/>
      <c r="K74" s="602"/>
      <c r="L74" s="600"/>
      <c r="M74" s="602"/>
      <c r="N74" s="903"/>
      <c r="O74" s="602"/>
      <c r="P74" s="602"/>
      <c r="Q74" s="602"/>
      <c r="R74" s="602"/>
      <c r="S74" s="903"/>
      <c r="T74" s="602"/>
      <c r="U74" s="602"/>
      <c r="V74" s="602"/>
      <c r="W74" s="602"/>
    </row>
    <row r="75" spans="1:23" s="484" customFormat="1" ht="15" customHeight="1">
      <c r="A75" s="774"/>
      <c r="B75" s="92"/>
      <c r="C75" s="92" t="s">
        <v>607</v>
      </c>
      <c r="D75" s="92"/>
      <c r="E75" s="488"/>
      <c r="F75" s="436"/>
      <c r="G75" s="436"/>
      <c r="H75" s="525" t="s">
        <v>52</v>
      </c>
      <c r="I75" s="436"/>
      <c r="J75" s="655"/>
      <c r="K75" s="655"/>
      <c r="L75" s="653"/>
      <c r="M75" s="655"/>
      <c r="N75" s="906"/>
      <c r="O75" s="655"/>
      <c r="P75" s="655"/>
      <c r="Q75" s="653"/>
      <c r="R75" s="655"/>
      <c r="S75" s="906"/>
      <c r="T75" s="655"/>
      <c r="U75" s="655"/>
      <c r="V75" s="653"/>
      <c r="W75" s="655"/>
    </row>
    <row r="76" spans="1:23" s="25" customFormat="1" ht="15" customHeight="1">
      <c r="A76" s="774"/>
      <c r="B76" s="164"/>
      <c r="C76" s="164" t="s">
        <v>608</v>
      </c>
      <c r="D76" s="164"/>
      <c r="E76" s="531"/>
      <c r="F76" s="787"/>
      <c r="G76" s="401"/>
      <c r="H76" s="533" t="s">
        <v>52</v>
      </c>
      <c r="I76" s="401"/>
      <c r="J76" s="602"/>
      <c r="K76" s="602"/>
      <c r="L76" s="600"/>
      <c r="M76" s="602"/>
      <c r="N76" s="903"/>
      <c r="O76" s="602"/>
      <c r="P76" s="602"/>
      <c r="Q76" s="602"/>
      <c r="R76" s="602"/>
      <c r="S76" s="903"/>
      <c r="T76" s="657"/>
      <c r="U76" s="602"/>
      <c r="V76" s="602"/>
      <c r="W76" s="602"/>
    </row>
    <row r="77" spans="1:23" s="484" customFormat="1" ht="15" customHeight="1">
      <c r="A77" s="774"/>
      <c r="B77" s="92"/>
      <c r="C77" s="92" t="s">
        <v>573</v>
      </c>
      <c r="D77" s="92"/>
      <c r="E77" s="488"/>
      <c r="F77" s="436"/>
      <c r="G77" s="436"/>
      <c r="H77" s="525" t="s">
        <v>52</v>
      </c>
      <c r="I77" s="436"/>
      <c r="J77" s="655"/>
      <c r="K77" s="655"/>
      <c r="L77" s="653"/>
      <c r="M77" s="655"/>
      <c r="N77" s="906"/>
      <c r="O77" s="655"/>
      <c r="P77" s="655"/>
      <c r="Q77" s="653"/>
      <c r="R77" s="655"/>
      <c r="S77" s="906"/>
      <c r="T77" s="655"/>
      <c r="U77" s="655"/>
      <c r="V77" s="653"/>
      <c r="W77" s="655"/>
    </row>
    <row r="78" spans="1:23" s="25" customFormat="1" ht="15" customHeight="1">
      <c r="A78" s="774"/>
      <c r="B78" s="164"/>
      <c r="C78" s="164" t="s">
        <v>609</v>
      </c>
      <c r="D78" s="164"/>
      <c r="E78" s="531"/>
      <c r="F78" s="787"/>
      <c r="G78" s="401"/>
      <c r="H78" s="533" t="s">
        <v>52</v>
      </c>
      <c r="I78" s="401"/>
      <c r="J78" s="602"/>
      <c r="K78" s="602"/>
      <c r="L78" s="600"/>
      <c r="M78" s="602"/>
      <c r="N78" s="903"/>
      <c r="O78" s="602"/>
      <c r="P78" s="602"/>
      <c r="Q78" s="602"/>
      <c r="R78" s="602"/>
      <c r="S78" s="903"/>
      <c r="T78" s="602"/>
      <c r="U78" s="602"/>
      <c r="V78" s="602"/>
      <c r="W78" s="602"/>
    </row>
    <row r="79" spans="1:23" s="484" customFormat="1" ht="15" customHeight="1">
      <c r="A79" s="774"/>
      <c r="B79" s="92"/>
      <c r="C79" s="92" t="s">
        <v>581</v>
      </c>
      <c r="D79" s="92"/>
      <c r="E79" s="488"/>
      <c r="F79" s="436"/>
      <c r="G79" s="436"/>
      <c r="H79" s="525" t="s">
        <v>52</v>
      </c>
      <c r="I79" s="436"/>
      <c r="J79" s="655"/>
      <c r="K79" s="655"/>
      <c r="L79" s="653"/>
      <c r="M79" s="655"/>
      <c r="N79" s="906"/>
      <c r="O79" s="655"/>
      <c r="P79" s="655"/>
      <c r="Q79" s="653"/>
      <c r="R79" s="655"/>
      <c r="S79" s="906"/>
      <c r="T79" s="655"/>
      <c r="U79" s="655"/>
      <c r="V79" s="653"/>
      <c r="W79" s="655"/>
    </row>
    <row r="80" spans="1:23" s="25" customFormat="1" ht="15" customHeight="1">
      <c r="A80" s="774"/>
      <c r="B80" s="164"/>
      <c r="C80" s="164" t="s">
        <v>583</v>
      </c>
      <c r="D80" s="164"/>
      <c r="E80" s="531"/>
      <c r="F80" s="787"/>
      <c r="G80" s="401"/>
      <c r="H80" s="533" t="s">
        <v>52</v>
      </c>
      <c r="I80" s="401"/>
      <c r="J80" s="602"/>
      <c r="K80" s="602"/>
      <c r="L80" s="600"/>
      <c r="M80" s="602"/>
      <c r="N80" s="903"/>
      <c r="O80" s="602"/>
      <c r="P80" s="602"/>
      <c r="Q80" s="602"/>
      <c r="R80" s="602"/>
      <c r="S80" s="903"/>
      <c r="T80" s="602"/>
      <c r="U80" s="602"/>
      <c r="V80" s="602"/>
      <c r="W80" s="602"/>
    </row>
    <row r="81" spans="1:23" s="484" customFormat="1" ht="15" customHeight="1">
      <c r="A81" s="774"/>
      <c r="B81" s="92"/>
      <c r="C81" s="92"/>
      <c r="D81" s="92"/>
      <c r="E81" s="488"/>
      <c r="F81" s="436"/>
      <c r="G81" s="436"/>
      <c r="H81" s="525"/>
      <c r="I81" s="436"/>
      <c r="J81" s="655"/>
      <c r="K81" s="655"/>
      <c r="L81" s="653"/>
      <c r="M81" s="655"/>
      <c r="N81" s="906"/>
      <c r="O81" s="655"/>
      <c r="P81" s="655"/>
      <c r="Q81" s="653"/>
      <c r="R81" s="655"/>
      <c r="S81" s="906"/>
      <c r="T81" s="655"/>
      <c r="U81" s="655"/>
      <c r="V81" s="653"/>
      <c r="W81" s="655"/>
    </row>
    <row r="82" spans="1:23" s="702" customFormat="1" ht="15" customHeight="1">
      <c r="A82" s="735"/>
      <c r="B82" s="325" t="s">
        <v>407</v>
      </c>
      <c r="C82" s="325"/>
      <c r="D82" s="325"/>
      <c r="E82" s="418"/>
      <c r="F82" s="738"/>
      <c r="G82" s="738"/>
      <c r="H82" s="525"/>
      <c r="I82" s="738"/>
      <c r="J82" s="618"/>
      <c r="K82" s="616"/>
      <c r="L82" s="616"/>
      <c r="M82" s="618"/>
      <c r="N82" s="955"/>
      <c r="O82" s="618"/>
      <c r="P82" s="616"/>
      <c r="Q82" s="616"/>
      <c r="R82" s="618"/>
      <c r="S82" s="955"/>
      <c r="T82" s="618"/>
      <c r="U82" s="616"/>
      <c r="V82" s="616"/>
      <c r="W82" s="618"/>
    </row>
    <row r="83" spans="1:23" s="25" customFormat="1" ht="15" customHeight="1">
      <c r="A83" s="774"/>
      <c r="B83" s="164"/>
      <c r="C83" s="164" t="s">
        <v>610</v>
      </c>
      <c r="D83" s="164"/>
      <c r="E83" s="531"/>
      <c r="F83" s="787"/>
      <c r="G83" s="401"/>
      <c r="H83" s="533"/>
      <c r="I83" s="401"/>
      <c r="J83" s="602"/>
      <c r="K83" s="602"/>
      <c r="L83" s="600"/>
      <c r="M83" s="602"/>
      <c r="N83" s="903"/>
      <c r="O83" s="602"/>
      <c r="P83" s="602"/>
      <c r="Q83" s="600"/>
      <c r="R83" s="602"/>
      <c r="S83" s="903"/>
      <c r="T83" s="602"/>
      <c r="U83" s="602"/>
      <c r="V83" s="600"/>
      <c r="W83" s="602"/>
    </row>
    <row r="84" spans="1:23" s="484" customFormat="1" ht="15" customHeight="1">
      <c r="A84" s="774"/>
      <c r="B84" s="92"/>
      <c r="C84" s="92" t="s">
        <v>611</v>
      </c>
      <c r="D84" s="92"/>
      <c r="E84" s="488"/>
      <c r="F84" s="436"/>
      <c r="G84" s="436"/>
      <c r="H84" s="525"/>
      <c r="I84" s="436"/>
      <c r="J84" s="655"/>
      <c r="K84" s="655"/>
      <c r="L84" s="653"/>
      <c r="M84" s="655"/>
      <c r="N84" s="906"/>
      <c r="O84" s="655"/>
      <c r="P84" s="655"/>
      <c r="Q84" s="653"/>
      <c r="R84" s="655"/>
      <c r="S84" s="906"/>
      <c r="T84" s="655"/>
      <c r="U84" s="655"/>
      <c r="V84" s="653"/>
      <c r="W84" s="655"/>
    </row>
    <row r="85" spans="1:23" s="25" customFormat="1" ht="15" customHeight="1">
      <c r="A85" s="774"/>
      <c r="B85" s="164"/>
      <c r="C85" s="164" t="s">
        <v>612</v>
      </c>
      <c r="D85" s="164"/>
      <c r="E85" s="531"/>
      <c r="F85" s="787"/>
      <c r="G85" s="401"/>
      <c r="H85" s="533"/>
      <c r="I85" s="401"/>
      <c r="J85" s="602"/>
      <c r="K85" s="602"/>
      <c r="L85" s="600"/>
      <c r="M85" s="602"/>
      <c r="N85" s="903"/>
      <c r="O85" s="602"/>
      <c r="P85" s="602"/>
      <c r="Q85" s="600"/>
      <c r="R85" s="602"/>
      <c r="S85" s="903"/>
      <c r="T85" s="602"/>
      <c r="U85" s="602"/>
      <c r="V85" s="600"/>
      <c r="W85" s="602"/>
    </row>
    <row r="86" spans="1:23" s="484" customFormat="1" ht="15" customHeight="1">
      <c r="A86" s="774"/>
      <c r="B86" s="92"/>
      <c r="C86" s="92" t="s">
        <v>562</v>
      </c>
      <c r="D86" s="92"/>
      <c r="E86" s="488"/>
      <c r="F86" s="436"/>
      <c r="G86" s="436"/>
      <c r="H86" s="525"/>
      <c r="I86" s="436"/>
      <c r="J86" s="655"/>
      <c r="K86" s="655"/>
      <c r="L86" s="653"/>
      <c r="M86" s="655"/>
      <c r="N86" s="906"/>
      <c r="O86" s="655"/>
      <c r="P86" s="655"/>
      <c r="Q86" s="653"/>
      <c r="R86" s="655"/>
      <c r="S86" s="906"/>
      <c r="T86" s="655"/>
      <c r="U86" s="655"/>
      <c r="V86" s="653"/>
      <c r="W86" s="655"/>
    </row>
    <row r="87" spans="1:23" s="25" customFormat="1" ht="15" customHeight="1">
      <c r="A87" s="774"/>
      <c r="B87" s="164"/>
      <c r="C87" s="164" t="s">
        <v>566</v>
      </c>
      <c r="D87" s="164"/>
      <c r="E87" s="531"/>
      <c r="F87" s="787"/>
      <c r="G87" s="401"/>
      <c r="H87" s="533"/>
      <c r="I87" s="401"/>
      <c r="J87" s="602"/>
      <c r="K87" s="602"/>
      <c r="L87" s="600"/>
      <c r="M87" s="602"/>
      <c r="N87" s="903"/>
      <c r="O87" s="602"/>
      <c r="P87" s="602"/>
      <c r="Q87" s="600"/>
      <c r="R87" s="602"/>
      <c r="S87" s="903"/>
      <c r="T87" s="602"/>
      <c r="U87" s="602"/>
      <c r="V87" s="600"/>
      <c r="W87" s="602"/>
    </row>
    <row r="88" spans="1:23" s="484" customFormat="1" ht="15" customHeight="1">
      <c r="A88" s="774"/>
      <c r="B88" s="92"/>
      <c r="C88" s="92" t="s">
        <v>613</v>
      </c>
      <c r="D88" s="92"/>
      <c r="E88" s="488"/>
      <c r="F88" s="436"/>
      <c r="G88" s="436"/>
      <c r="H88" s="525"/>
      <c r="I88" s="436"/>
      <c r="J88" s="655"/>
      <c r="K88" s="655"/>
      <c r="L88" s="653"/>
      <c r="M88" s="655"/>
      <c r="N88" s="906"/>
      <c r="O88" s="655"/>
      <c r="P88" s="655"/>
      <c r="Q88" s="653"/>
      <c r="R88" s="655"/>
      <c r="S88" s="906"/>
      <c r="T88" s="655"/>
      <c r="U88" s="655"/>
      <c r="V88" s="653"/>
      <c r="W88" s="655"/>
    </row>
    <row r="89" spans="1:23" s="25" customFormat="1" ht="15" customHeight="1">
      <c r="A89" s="774"/>
      <c r="B89" s="164"/>
      <c r="C89" s="164" t="s">
        <v>608</v>
      </c>
      <c r="D89" s="164"/>
      <c r="E89" s="531"/>
      <c r="F89" s="787"/>
      <c r="G89" s="401"/>
      <c r="H89" s="533"/>
      <c r="I89" s="401"/>
      <c r="J89" s="602"/>
      <c r="K89" s="602"/>
      <c r="L89" s="600"/>
      <c r="M89" s="602"/>
      <c r="N89" s="903"/>
      <c r="O89" s="602"/>
      <c r="P89" s="602"/>
      <c r="Q89" s="600"/>
      <c r="R89" s="602"/>
      <c r="S89" s="903"/>
      <c r="T89" s="657"/>
      <c r="U89" s="602"/>
      <c r="V89" s="600"/>
      <c r="W89" s="602"/>
    </row>
    <row r="90" spans="1:23" s="484" customFormat="1" ht="15" customHeight="1">
      <c r="A90" s="774"/>
      <c r="B90" s="92"/>
      <c r="C90" s="92" t="s">
        <v>614</v>
      </c>
      <c r="D90" s="92"/>
      <c r="E90" s="488"/>
      <c r="F90" s="436"/>
      <c r="G90" s="436"/>
      <c r="H90" s="525"/>
      <c r="I90" s="436"/>
      <c r="J90" s="655"/>
      <c r="K90" s="655"/>
      <c r="L90" s="653"/>
      <c r="M90" s="655"/>
      <c r="N90" s="906"/>
      <c r="O90" s="655"/>
      <c r="P90" s="655"/>
      <c r="Q90" s="653"/>
      <c r="R90" s="655"/>
      <c r="S90" s="906"/>
      <c r="T90" s="655"/>
      <c r="U90" s="655"/>
      <c r="V90" s="653"/>
      <c r="W90" s="655"/>
    </row>
    <row r="91" spans="1:23" s="25" customFormat="1" ht="15" customHeight="1">
      <c r="A91" s="774"/>
      <c r="B91" s="164"/>
      <c r="C91" s="164" t="s">
        <v>615</v>
      </c>
      <c r="D91" s="164"/>
      <c r="E91" s="531"/>
      <c r="F91" s="787"/>
      <c r="G91" s="401"/>
      <c r="H91" s="533"/>
      <c r="I91" s="401"/>
      <c r="J91" s="602"/>
      <c r="K91" s="602"/>
      <c r="L91" s="600"/>
      <c r="M91" s="602"/>
      <c r="N91" s="903"/>
      <c r="O91" s="602"/>
      <c r="P91" s="602"/>
      <c r="Q91" s="600"/>
      <c r="R91" s="602"/>
      <c r="S91" s="903"/>
      <c r="T91" s="602"/>
      <c r="U91" s="602"/>
      <c r="V91" s="600"/>
      <c r="W91" s="602"/>
    </row>
    <row r="92" spans="1:23" s="484" customFormat="1" ht="15" customHeight="1">
      <c r="A92" s="774"/>
      <c r="B92" s="92"/>
      <c r="C92" s="92" t="s">
        <v>616</v>
      </c>
      <c r="D92" s="92"/>
      <c r="E92" s="488"/>
      <c r="F92" s="436"/>
      <c r="G92" s="436"/>
      <c r="H92" s="525"/>
      <c r="I92" s="436"/>
      <c r="J92" s="655"/>
      <c r="K92" s="655"/>
      <c r="L92" s="653"/>
      <c r="M92" s="655"/>
      <c r="N92" s="906"/>
      <c r="O92" s="655"/>
      <c r="P92" s="655"/>
      <c r="Q92" s="653"/>
      <c r="R92" s="655"/>
      <c r="S92" s="906"/>
      <c r="T92" s="655"/>
      <c r="U92" s="655"/>
      <c r="V92" s="653"/>
      <c r="W92" s="655"/>
    </row>
    <row r="93" spans="1:23" s="25" customFormat="1" ht="15" customHeight="1">
      <c r="A93" s="774"/>
      <c r="B93" s="164"/>
      <c r="C93" s="164" t="s">
        <v>617</v>
      </c>
      <c r="D93" s="164"/>
      <c r="E93" s="531"/>
      <c r="F93" s="787"/>
      <c r="G93" s="401"/>
      <c r="H93" s="533"/>
      <c r="I93" s="401"/>
      <c r="J93" s="602"/>
      <c r="K93" s="602"/>
      <c r="L93" s="600"/>
      <c r="M93" s="602"/>
      <c r="N93" s="903"/>
      <c r="O93" s="602"/>
      <c r="P93" s="602"/>
      <c r="Q93" s="600"/>
      <c r="R93" s="602"/>
      <c r="S93" s="903"/>
      <c r="T93" s="602"/>
      <c r="U93" s="602"/>
      <c r="V93" s="600"/>
      <c r="W93" s="602"/>
    </row>
    <row r="94" spans="1:23" s="484" customFormat="1" ht="15" customHeight="1">
      <c r="A94" s="774"/>
      <c r="B94" s="92"/>
      <c r="C94" s="92" t="s">
        <v>618</v>
      </c>
      <c r="D94" s="92"/>
      <c r="E94" s="488"/>
      <c r="F94" s="436"/>
      <c r="G94" s="436"/>
      <c r="H94" s="525"/>
      <c r="I94" s="436"/>
      <c r="J94" s="655"/>
      <c r="K94" s="655"/>
      <c r="L94" s="653"/>
      <c r="M94" s="655"/>
      <c r="N94" s="906"/>
      <c r="O94" s="655"/>
      <c r="P94" s="655"/>
      <c r="Q94" s="653"/>
      <c r="R94" s="655"/>
      <c r="S94" s="906"/>
      <c r="T94" s="655"/>
      <c r="U94" s="655"/>
      <c r="V94" s="653"/>
      <c r="W94" s="655"/>
    </row>
    <row r="95" spans="1:23" s="25" customFormat="1" ht="15" customHeight="1">
      <c r="A95" s="774"/>
      <c r="B95" s="164"/>
      <c r="C95" s="164" t="s">
        <v>619</v>
      </c>
      <c r="D95" s="164"/>
      <c r="E95" s="531"/>
      <c r="F95" s="787"/>
      <c r="G95" s="401"/>
      <c r="H95" s="533"/>
      <c r="I95" s="401"/>
      <c r="J95" s="602"/>
      <c r="K95" s="602"/>
      <c r="L95" s="600"/>
      <c r="M95" s="602"/>
      <c r="N95" s="903"/>
      <c r="O95" s="602"/>
      <c r="P95" s="602"/>
      <c r="Q95" s="600"/>
      <c r="R95" s="602"/>
      <c r="S95" s="903"/>
      <c r="T95" s="602"/>
      <c r="U95" s="602"/>
      <c r="V95" s="600"/>
      <c r="W95" s="602"/>
    </row>
    <row r="96" spans="1:23" s="484" customFormat="1" ht="15" customHeight="1">
      <c r="A96" s="774"/>
      <c r="B96" s="92"/>
      <c r="C96" s="92" t="s">
        <v>587</v>
      </c>
      <c r="D96" s="92"/>
      <c r="E96" s="488"/>
      <c r="F96" s="436"/>
      <c r="G96" s="436"/>
      <c r="H96" s="525"/>
      <c r="I96" s="436"/>
      <c r="J96" s="655"/>
      <c r="K96" s="655"/>
      <c r="L96" s="653"/>
      <c r="M96" s="655"/>
      <c r="N96" s="906"/>
      <c r="O96" s="655"/>
      <c r="P96" s="610"/>
      <c r="Q96" s="608"/>
      <c r="R96" s="655">
        <v>57</v>
      </c>
      <c r="S96" s="906"/>
      <c r="T96" s="655">
        <v>58</v>
      </c>
      <c r="U96" s="655"/>
      <c r="V96" s="653"/>
      <c r="W96" s="655"/>
    </row>
    <row r="97" s="15" customFormat="1" ht="15" customHeight="1"/>
    <row r="98" spans="1:23" s="502" customFormat="1" ht="14.25">
      <c r="A98" s="575"/>
      <c r="B98" s="23" t="s">
        <v>620</v>
      </c>
      <c r="F98" s="3"/>
      <c r="G98" s="15"/>
      <c r="H98" s="93"/>
      <c r="I98" s="15"/>
      <c r="J98" s="404"/>
      <c r="K98" s="404"/>
      <c r="L98" s="404"/>
      <c r="M98" s="404"/>
      <c r="O98" s="404"/>
      <c r="P98" s="404"/>
      <c r="Q98" s="404"/>
      <c r="R98" s="404"/>
      <c r="T98" s="404"/>
      <c r="U98" s="404"/>
      <c r="V98" s="404"/>
      <c r="W98" s="404"/>
    </row>
    <row r="99" spans="1:23" s="502" customFormat="1" ht="12.75">
      <c r="A99" s="575"/>
      <c r="F99" s="3"/>
      <c r="G99" s="15"/>
      <c r="H99" s="93"/>
      <c r="I99" s="15"/>
      <c r="J99" s="404"/>
      <c r="K99" s="404"/>
      <c r="L99" s="404"/>
      <c r="M99" s="404"/>
      <c r="O99" s="404"/>
      <c r="P99" s="404"/>
      <c r="Q99" s="404"/>
      <c r="R99" s="404"/>
      <c r="T99" s="404"/>
      <c r="U99" s="404"/>
      <c r="V99" s="404"/>
      <c r="W99" s="404"/>
    </row>
    <row r="100" spans="1:23" s="25" customFormat="1" ht="22.5" customHeight="1">
      <c r="A100" s="956"/>
      <c r="C100" s="956"/>
      <c r="D100" s="956"/>
      <c r="E100" s="956"/>
      <c r="F100" s="956"/>
      <c r="G100" s="15"/>
      <c r="H100" s="107"/>
      <c r="I100" s="15"/>
      <c r="J100" s="551"/>
      <c r="K100" s="957"/>
      <c r="L100" s="956"/>
      <c r="M100" s="958"/>
      <c r="O100" s="551"/>
      <c r="P100" s="957"/>
      <c r="Q100" s="956"/>
      <c r="R100" s="958"/>
      <c r="T100" s="551"/>
      <c r="U100" s="957"/>
      <c r="V100" s="956"/>
      <c r="W100" s="958"/>
    </row>
  </sheetData>
  <sheetProtection selectLockedCells="1" selectUnlockedCells="1"/>
  <mergeCells count="5">
    <mergeCell ref="B6:F7"/>
    <mergeCell ref="H6:H7"/>
    <mergeCell ref="J6:M6"/>
    <mergeCell ref="O6:R6"/>
    <mergeCell ref="T6:W6"/>
  </mergeCells>
  <printOptions/>
  <pageMargins left="0.39375" right="0" top="0.5902777777777778" bottom="0.5118055555555555" header="0.5118055555555555" footer="0.5118055555555555"/>
  <pageSetup horizontalDpi="300" verticalDpi="300" orientation="landscape" pageOrder="overThenDown" paperSize="9" scale="48"/>
  <headerFooter alignWithMargins="0">
    <oddFooter>&amp;LFrance Telecom - investor relations department&amp;C&amp;F - &amp;A&amp;R&amp;12&amp;P / &amp;N</oddFooter>
  </headerFooter>
  <rowBreaks count="1" manualBreakCount="1">
    <brk id="67" max="255" man="1"/>
  </rowBreaks>
  <drawing r:id="rId1"/>
</worksheet>
</file>

<file path=xl/worksheets/sheet18.xml><?xml version="1.0" encoding="utf-8"?>
<worksheet xmlns="http://schemas.openxmlformats.org/spreadsheetml/2006/main" xmlns:r="http://schemas.openxmlformats.org/officeDocument/2006/relationships">
  <sheetPr codeName="Feuil19">
    <tabColor indexed="31"/>
  </sheetPr>
  <dimension ref="A1:BA40"/>
  <sheetViews>
    <sheetView showGridLines="0" showOutlineSymbols="0" view="pageBreakPreview" zoomScale="75" zoomScaleNormal="70" zoomScaleSheetLayoutView="75" workbookViewId="0" topLeftCell="A1">
      <pane xSplit="8" ySplit="7" topLeftCell="I8" activePane="bottomRight" state="frozen"/>
      <selection pane="topLeft" activeCell="A1" sqref="A1"/>
      <selection pane="topRight" activeCell="I1" sqref="I1"/>
      <selection pane="bottomLeft" activeCell="A8" sqref="A8"/>
      <selection pane="bottomRight" activeCell="Q34" sqref="A1:IV65536"/>
    </sheetView>
  </sheetViews>
  <sheetFormatPr defaultColWidth="10.28125" defaultRowHeight="12.75" outlineLevelCol="1"/>
  <cols>
    <col min="1" max="1" width="2.8515625" style="575" customWidth="1"/>
    <col min="2" max="5" width="2.8515625" style="502" customWidth="1"/>
    <col min="6" max="6" width="50.00390625" style="502" customWidth="1"/>
    <col min="7" max="7" width="0.9921875" style="404" customWidth="1"/>
    <col min="8" max="8" width="11.421875" style="588" customWidth="1"/>
    <col min="9" max="9" width="2.7109375" style="404" customWidth="1"/>
    <col min="10" max="10" width="11.421875" style="94" customWidth="1" outlineLevel="1"/>
    <col min="11" max="11" width="11.421875" style="15" customWidth="1"/>
    <col min="12" max="12" width="11.140625" style="94" customWidth="1"/>
    <col min="13" max="13" width="11.140625" style="15" customWidth="1"/>
    <col min="14" max="14" width="11.140625" style="94" customWidth="1"/>
    <col min="15" max="15" width="11.140625" style="15" customWidth="1"/>
    <col min="16" max="16" width="11.140625" style="94" customWidth="1"/>
    <col min="17" max="17" width="11.140625" style="15" customWidth="1"/>
    <col min="18" max="18" width="11.140625" style="94" customWidth="1"/>
    <col min="19" max="19" width="11.140625" style="15" customWidth="1"/>
    <col min="20" max="20" width="11.140625" style="94" customWidth="1"/>
    <col min="21" max="21" width="11.140625" style="15" customWidth="1"/>
    <col min="22" max="22" width="11.140625" style="94" customWidth="1"/>
    <col min="23" max="23" width="11.140625" style="15" customWidth="1"/>
    <col min="24" max="24" width="2.7109375" style="15" customWidth="1"/>
    <col min="25" max="25" width="11.421875" style="94" customWidth="1" outlineLevel="1"/>
    <col min="26" max="26" width="11.421875" style="15" customWidth="1"/>
    <col min="27" max="27" width="11.140625" style="94" customWidth="1"/>
    <col min="28" max="28" width="11.140625" style="15" customWidth="1"/>
    <col min="29" max="29" width="11.140625" style="94" customWidth="1"/>
    <col min="30" max="30" width="11.140625" style="15" customWidth="1"/>
    <col min="31" max="31" width="11.140625" style="94" customWidth="1"/>
    <col min="32" max="32" width="11.140625" style="15" customWidth="1"/>
    <col min="33" max="33" width="11.140625" style="94" customWidth="1"/>
    <col min="34" max="34" width="11.140625" style="15" customWidth="1"/>
    <col min="35" max="35" width="11.140625" style="94" customWidth="1"/>
    <col min="36" max="36" width="11.140625" style="15" customWidth="1"/>
    <col min="37" max="37" width="11.140625" style="94" customWidth="1"/>
    <col min="38" max="38" width="11.140625" style="15" customWidth="1"/>
    <col min="39" max="39" width="2.7109375" style="15" customWidth="1"/>
    <col min="40" max="40" width="11.421875" style="94" customWidth="1" outlineLevel="1"/>
    <col min="41" max="41" width="11.421875" style="15" customWidth="1"/>
    <col min="42" max="42" width="11.140625" style="94" customWidth="1"/>
    <col min="43" max="43" width="11.140625" style="15" customWidth="1"/>
    <col min="44" max="44" width="11.140625" style="94" customWidth="1"/>
    <col min="45" max="45" width="11.140625" style="15" customWidth="1"/>
    <col min="46" max="46" width="11.140625" style="94" customWidth="1"/>
    <col min="47" max="47" width="11.140625" style="15" customWidth="1"/>
    <col min="48" max="48" width="11.140625" style="94" customWidth="1"/>
    <col min="49" max="49" width="11.140625" style="15" customWidth="1"/>
    <col min="50" max="50" width="11.140625" style="94" customWidth="1"/>
    <col min="51" max="51" width="11.140625" style="15" customWidth="1"/>
    <col min="52" max="52" width="11.140625" style="94" customWidth="1"/>
    <col min="53" max="53" width="11.140625" style="15" customWidth="1"/>
    <col min="54" max="16384" width="11.421875" style="3" customWidth="1"/>
  </cols>
  <sheetData>
    <row r="1" spans="1:9" ht="12.75">
      <c r="A1" s="405"/>
      <c r="B1" s="91"/>
      <c r="C1" s="92"/>
      <c r="D1" s="92"/>
      <c r="E1" s="135"/>
      <c r="F1" s="3"/>
      <c r="G1" s="15"/>
      <c r="H1" s="93"/>
      <c r="I1" s="15"/>
    </row>
    <row r="2" spans="1:9" ht="12.75">
      <c r="A2" s="405"/>
      <c r="B2" s="91"/>
      <c r="C2" s="92"/>
      <c r="D2" s="92"/>
      <c r="E2" s="135"/>
      <c r="F2" s="3"/>
      <c r="G2" s="15"/>
      <c r="H2" s="93"/>
      <c r="I2" s="15"/>
    </row>
    <row r="3" spans="1:9" ht="12.75">
      <c r="A3" s="405"/>
      <c r="B3" s="91"/>
      <c r="C3" s="92"/>
      <c r="D3" s="92"/>
      <c r="E3" s="135"/>
      <c r="F3" s="3"/>
      <c r="G3" s="15"/>
      <c r="H3" s="93"/>
      <c r="I3" s="15"/>
    </row>
    <row r="4" spans="1:9" ht="12.75">
      <c r="A4" s="405"/>
      <c r="B4" s="91"/>
      <c r="C4" s="92"/>
      <c r="D4" s="92"/>
      <c r="E4" s="135"/>
      <c r="F4" s="3"/>
      <c r="G4" s="15"/>
      <c r="H4" s="93"/>
      <c r="I4" s="15"/>
    </row>
    <row r="5" spans="1:9" ht="12.75">
      <c r="A5" s="405"/>
      <c r="B5" s="91"/>
      <c r="C5" s="92"/>
      <c r="D5" s="92"/>
      <c r="E5" s="135"/>
      <c r="F5" s="3"/>
      <c r="G5" s="15"/>
      <c r="H5" s="93"/>
      <c r="I5" s="15"/>
    </row>
    <row r="6" spans="1:53" ht="22.5" customHeight="1">
      <c r="A6" s="405"/>
      <c r="B6" s="96" t="s">
        <v>222</v>
      </c>
      <c r="C6" s="96"/>
      <c r="D6" s="96"/>
      <c r="E6" s="96"/>
      <c r="F6" s="96"/>
      <c r="G6" s="97"/>
      <c r="H6" s="506" t="s">
        <v>223</v>
      </c>
      <c r="I6" s="97"/>
      <c r="J6" s="98">
        <v>2009</v>
      </c>
      <c r="K6" s="98"/>
      <c r="L6" s="98"/>
      <c r="M6" s="98"/>
      <c r="N6" s="98"/>
      <c r="O6" s="98"/>
      <c r="P6" s="98"/>
      <c r="Q6" s="98"/>
      <c r="R6" s="98"/>
      <c r="S6" s="98"/>
      <c r="T6" s="98"/>
      <c r="U6" s="98"/>
      <c r="V6" s="98"/>
      <c r="W6" s="98"/>
      <c r="Y6" s="98">
        <v>2010</v>
      </c>
      <c r="Z6" s="98"/>
      <c r="AA6" s="98"/>
      <c r="AB6" s="98"/>
      <c r="AC6" s="98"/>
      <c r="AD6" s="98"/>
      <c r="AE6" s="98"/>
      <c r="AF6" s="98"/>
      <c r="AG6" s="98"/>
      <c r="AH6" s="98"/>
      <c r="AI6" s="98"/>
      <c r="AJ6" s="98"/>
      <c r="AK6" s="98"/>
      <c r="AL6" s="98"/>
      <c r="AN6" s="98">
        <v>2011</v>
      </c>
      <c r="AO6" s="98"/>
      <c r="AP6" s="98"/>
      <c r="AQ6" s="98"/>
      <c r="AR6" s="98"/>
      <c r="AS6" s="98"/>
      <c r="AT6" s="98"/>
      <c r="AU6" s="98"/>
      <c r="AV6" s="98"/>
      <c r="AW6" s="98"/>
      <c r="AX6" s="98"/>
      <c r="AY6" s="98"/>
      <c r="AZ6" s="98"/>
      <c r="BA6" s="98"/>
    </row>
    <row r="7" spans="1:53" ht="28.5" customHeight="1">
      <c r="A7" s="405"/>
      <c r="B7" s="96"/>
      <c r="C7" s="96"/>
      <c r="D7" s="96"/>
      <c r="E7" s="96"/>
      <c r="F7" s="96"/>
      <c r="G7" s="97"/>
      <c r="H7" s="506"/>
      <c r="I7" s="97"/>
      <c r="J7" s="99" t="s">
        <v>224</v>
      </c>
      <c r="K7" s="100" t="s">
        <v>225</v>
      </c>
      <c r="L7" s="99" t="s">
        <v>226</v>
      </c>
      <c r="M7" s="100" t="s">
        <v>227</v>
      </c>
      <c r="N7" s="101" t="s">
        <v>228</v>
      </c>
      <c r="O7" s="102" t="s">
        <v>229</v>
      </c>
      <c r="P7" s="99" t="s">
        <v>230</v>
      </c>
      <c r="Q7" s="100" t="s">
        <v>231</v>
      </c>
      <c r="R7" s="99" t="s">
        <v>232</v>
      </c>
      <c r="S7" s="100" t="s">
        <v>233</v>
      </c>
      <c r="T7" s="101" t="s">
        <v>234</v>
      </c>
      <c r="U7" s="100" t="s">
        <v>235</v>
      </c>
      <c r="V7" s="103" t="s">
        <v>236</v>
      </c>
      <c r="W7" s="100" t="s">
        <v>237</v>
      </c>
      <c r="Y7" s="99" t="s">
        <v>238</v>
      </c>
      <c r="Z7" s="100" t="s">
        <v>239</v>
      </c>
      <c r="AA7" s="99" t="s">
        <v>240</v>
      </c>
      <c r="AB7" s="100" t="s">
        <v>241</v>
      </c>
      <c r="AC7" s="101" t="s">
        <v>242</v>
      </c>
      <c r="AD7" s="102" t="s">
        <v>243</v>
      </c>
      <c r="AE7" s="99" t="s">
        <v>244</v>
      </c>
      <c r="AF7" s="100" t="s">
        <v>245</v>
      </c>
      <c r="AG7" s="99" t="s">
        <v>246</v>
      </c>
      <c r="AH7" s="100" t="s">
        <v>247</v>
      </c>
      <c r="AI7" s="101" t="s">
        <v>248</v>
      </c>
      <c r="AJ7" s="100" t="s">
        <v>249</v>
      </c>
      <c r="AK7" s="103" t="s">
        <v>250</v>
      </c>
      <c r="AL7" s="100" t="s">
        <v>251</v>
      </c>
      <c r="AN7" s="99" t="s">
        <v>252</v>
      </c>
      <c r="AO7" s="100" t="s">
        <v>253</v>
      </c>
      <c r="AP7" s="99" t="s">
        <v>254</v>
      </c>
      <c r="AQ7" s="100" t="s">
        <v>255</v>
      </c>
      <c r="AR7" s="101" t="s">
        <v>256</v>
      </c>
      <c r="AS7" s="102" t="s">
        <v>257</v>
      </c>
      <c r="AT7" s="99" t="s">
        <v>258</v>
      </c>
      <c r="AU7" s="100" t="s">
        <v>259</v>
      </c>
      <c r="AV7" s="99" t="s">
        <v>260</v>
      </c>
      <c r="AW7" s="100" t="s">
        <v>261</v>
      </c>
      <c r="AX7" s="101" t="s">
        <v>262</v>
      </c>
      <c r="AY7" s="100" t="s">
        <v>263</v>
      </c>
      <c r="AZ7" s="103" t="s">
        <v>264</v>
      </c>
      <c r="BA7" s="100" t="s">
        <v>265</v>
      </c>
    </row>
    <row r="8" spans="1:53" ht="5.25" customHeight="1">
      <c r="A8" s="405"/>
      <c r="B8" s="97"/>
      <c r="C8" s="97"/>
      <c r="D8" s="97"/>
      <c r="E8" s="97"/>
      <c r="F8" s="97"/>
      <c r="G8" s="97"/>
      <c r="H8" s="771"/>
      <c r="I8" s="97"/>
      <c r="J8" s="104"/>
      <c r="K8" s="105"/>
      <c r="L8" s="104"/>
      <c r="M8" s="105"/>
      <c r="N8" s="104"/>
      <c r="O8" s="105"/>
      <c r="P8" s="104"/>
      <c r="Q8" s="105"/>
      <c r="R8" s="104"/>
      <c r="S8" s="105"/>
      <c r="T8" s="104"/>
      <c r="U8" s="105"/>
      <c r="V8" s="104"/>
      <c r="W8" s="105"/>
      <c r="Y8" s="104"/>
      <c r="Z8" s="105"/>
      <c r="AA8" s="104"/>
      <c r="AB8" s="105"/>
      <c r="AC8" s="104"/>
      <c r="AD8" s="105"/>
      <c r="AE8" s="104"/>
      <c r="AF8" s="105"/>
      <c r="AG8" s="104"/>
      <c r="AH8" s="105"/>
      <c r="AI8" s="104"/>
      <c r="AJ8" s="105"/>
      <c r="AK8" s="104"/>
      <c r="AL8" s="105"/>
      <c r="AN8" s="104"/>
      <c r="AO8" s="105"/>
      <c r="AP8" s="104"/>
      <c r="AQ8" s="105"/>
      <c r="AR8" s="104"/>
      <c r="AS8" s="105"/>
      <c r="AT8" s="104"/>
      <c r="AU8" s="105"/>
      <c r="AV8" s="104"/>
      <c r="AW8" s="105"/>
      <c r="AX8" s="104"/>
      <c r="AY8" s="105"/>
      <c r="AZ8" s="104"/>
      <c r="BA8" s="105"/>
    </row>
    <row r="9" spans="1:53" s="3" customFormat="1" ht="22.5" customHeight="1">
      <c r="A9" s="405"/>
      <c r="B9" s="106" t="s">
        <v>621</v>
      </c>
      <c r="C9" s="91"/>
      <c r="D9" s="92"/>
      <c r="E9" s="92"/>
      <c r="F9" s="135"/>
      <c r="G9" s="135"/>
      <c r="H9" s="458"/>
      <c r="I9" s="135"/>
      <c r="J9" s="828"/>
      <c r="L9" s="104"/>
      <c r="M9" s="105"/>
      <c r="N9" s="104"/>
      <c r="O9" s="105"/>
      <c r="P9" s="104"/>
      <c r="Q9" s="105"/>
      <c r="R9" s="104"/>
      <c r="S9" s="105"/>
      <c r="T9" s="104"/>
      <c r="U9" s="105"/>
      <c r="V9" s="104"/>
      <c r="W9" s="105"/>
      <c r="X9" s="104"/>
      <c r="Y9" s="828"/>
      <c r="AA9" s="104"/>
      <c r="AB9" s="105"/>
      <c r="AC9" s="104"/>
      <c r="AD9" s="105"/>
      <c r="AE9" s="104"/>
      <c r="AF9" s="105"/>
      <c r="AG9" s="104"/>
      <c r="AH9" s="105"/>
      <c r="AI9" s="104"/>
      <c r="AJ9" s="105"/>
      <c r="AK9" s="104"/>
      <c r="AL9" s="105"/>
      <c r="AM9" s="104"/>
      <c r="AN9" s="828"/>
      <c r="AP9" s="104"/>
      <c r="AQ9" s="105"/>
      <c r="AR9" s="104"/>
      <c r="AS9" s="105"/>
      <c r="AT9" s="104"/>
      <c r="AU9" s="105"/>
      <c r="AV9" s="104"/>
      <c r="AW9" s="105"/>
      <c r="AX9" s="104"/>
      <c r="AY9" s="105"/>
      <c r="AZ9" s="104"/>
      <c r="BA9" s="105"/>
    </row>
    <row r="10" spans="1:53" ht="8.25" customHeight="1">
      <c r="A10" s="405"/>
      <c r="B10" s="91"/>
      <c r="C10" s="92"/>
      <c r="D10" s="92"/>
      <c r="E10" s="135"/>
      <c r="F10" s="3"/>
      <c r="G10" s="15"/>
      <c r="H10" s="93"/>
      <c r="I10" s="15"/>
      <c r="J10" s="104"/>
      <c r="K10" s="105"/>
      <c r="L10" s="104"/>
      <c r="M10" s="105"/>
      <c r="N10" s="104"/>
      <c r="O10" s="105"/>
      <c r="P10" s="104"/>
      <c r="Q10" s="105"/>
      <c r="R10" s="104"/>
      <c r="S10" s="105"/>
      <c r="T10" s="104"/>
      <c r="U10" s="105"/>
      <c r="V10" s="104"/>
      <c r="W10" s="105"/>
      <c r="Y10" s="104"/>
      <c r="Z10" s="105"/>
      <c r="AA10" s="104"/>
      <c r="AB10" s="105"/>
      <c r="AC10" s="104"/>
      <c r="AD10" s="105"/>
      <c r="AE10" s="104"/>
      <c r="AF10" s="105"/>
      <c r="AG10" s="104"/>
      <c r="AH10" s="105"/>
      <c r="AI10" s="104"/>
      <c r="AJ10" s="105"/>
      <c r="AK10" s="104"/>
      <c r="AL10" s="105"/>
      <c r="AN10" s="104"/>
      <c r="AO10" s="105"/>
      <c r="AP10" s="104"/>
      <c r="AQ10" s="105"/>
      <c r="AR10" s="104"/>
      <c r="AS10" s="105"/>
      <c r="AT10" s="104"/>
      <c r="AU10" s="105"/>
      <c r="AV10" s="104"/>
      <c r="AW10" s="105"/>
      <c r="AX10" s="104"/>
      <c r="AY10" s="105"/>
      <c r="AZ10" s="104"/>
      <c r="BA10" s="105"/>
    </row>
    <row r="11" spans="2:53" s="482" customFormat="1" ht="15" customHeight="1">
      <c r="B11" s="108" t="s">
        <v>267</v>
      </c>
      <c r="C11" s="108"/>
      <c r="D11" s="406"/>
      <c r="E11" s="711"/>
      <c r="F11" s="712"/>
      <c r="G11" s="486"/>
      <c r="H11" s="457"/>
      <c r="I11" s="486"/>
      <c r="J11" s="829"/>
      <c r="K11" s="110"/>
      <c r="L11" s="829"/>
      <c r="M11" s="110"/>
      <c r="N11" s="830"/>
      <c r="O11" s="831"/>
      <c r="P11" s="829"/>
      <c r="Q11" s="110"/>
      <c r="R11" s="829"/>
      <c r="S11" s="110"/>
      <c r="T11" s="830"/>
      <c r="U11" s="110"/>
      <c r="V11" s="832"/>
      <c r="W11" s="110"/>
      <c r="X11" s="484"/>
      <c r="Y11" s="829"/>
      <c r="Z11" s="110"/>
      <c r="AA11" s="829"/>
      <c r="AB11" s="110"/>
      <c r="AC11" s="830"/>
      <c r="AD11" s="831"/>
      <c r="AE11" s="829"/>
      <c r="AF11" s="110"/>
      <c r="AG11" s="829"/>
      <c r="AH11" s="110"/>
      <c r="AI11" s="830"/>
      <c r="AJ11" s="110"/>
      <c r="AK11" s="832"/>
      <c r="AL11" s="110"/>
      <c r="AM11" s="484"/>
      <c r="AN11" s="829"/>
      <c r="AO11" s="110"/>
      <c r="AP11" s="829"/>
      <c r="AQ11" s="110"/>
      <c r="AR11" s="830"/>
      <c r="AS11" s="831"/>
      <c r="AT11" s="829"/>
      <c r="AU11" s="110"/>
      <c r="AV11" s="829"/>
      <c r="AW11" s="110"/>
      <c r="AX11" s="830"/>
      <c r="AY11" s="110"/>
      <c r="AZ11" s="832"/>
      <c r="BA11" s="110"/>
    </row>
    <row r="12" spans="2:53" s="482" customFormat="1" ht="15" customHeight="1">
      <c r="B12" s="135" t="s">
        <v>375</v>
      </c>
      <c r="C12" s="409"/>
      <c r="D12" s="409"/>
      <c r="E12" s="135"/>
      <c r="F12" s="135"/>
      <c r="G12" s="135"/>
      <c r="H12" s="458"/>
      <c r="I12" s="135"/>
      <c r="J12" s="411"/>
      <c r="K12" s="412"/>
      <c r="L12" s="411"/>
      <c r="M12" s="412"/>
      <c r="N12" s="413"/>
      <c r="O12" s="414"/>
      <c r="P12" s="411"/>
      <c r="Q12" s="412"/>
      <c r="R12" s="411"/>
      <c r="S12" s="412"/>
      <c r="T12" s="413"/>
      <c r="U12" s="415"/>
      <c r="V12" s="411"/>
      <c r="W12" s="412"/>
      <c r="X12" s="484"/>
      <c r="Y12" s="411"/>
      <c r="Z12" s="412"/>
      <c r="AA12" s="411"/>
      <c r="AB12" s="412"/>
      <c r="AC12" s="413"/>
      <c r="AD12" s="414"/>
      <c r="AE12" s="411"/>
      <c r="AF12" s="412"/>
      <c r="AG12" s="411"/>
      <c r="AH12" s="412"/>
      <c r="AI12" s="413"/>
      <c r="AJ12" s="415"/>
      <c r="AK12" s="411"/>
      <c r="AL12" s="412"/>
      <c r="AM12" s="484"/>
      <c r="AN12" s="411"/>
      <c r="AO12" s="412"/>
      <c r="AP12" s="411"/>
      <c r="AQ12" s="412"/>
      <c r="AR12" s="413"/>
      <c r="AS12" s="414"/>
      <c r="AT12" s="411"/>
      <c r="AU12" s="412"/>
      <c r="AV12" s="411"/>
      <c r="AW12" s="412"/>
      <c r="AX12" s="413"/>
      <c r="AY12" s="415"/>
      <c r="AZ12" s="411"/>
      <c r="BA12" s="412"/>
    </row>
    <row r="13" spans="2:53" s="482" customFormat="1" ht="15" customHeight="1">
      <c r="B13" s="135" t="s">
        <v>376</v>
      </c>
      <c r="C13" s="417"/>
      <c r="D13" s="417"/>
      <c r="E13" s="418"/>
      <c r="F13" s="417"/>
      <c r="G13" s="417"/>
      <c r="H13" s="718"/>
      <c r="I13" s="417"/>
      <c r="J13" s="411"/>
      <c r="K13" s="412"/>
      <c r="L13" s="411"/>
      <c r="M13" s="412"/>
      <c r="N13" s="413"/>
      <c r="O13" s="414"/>
      <c r="P13" s="411"/>
      <c r="Q13" s="412"/>
      <c r="R13" s="411"/>
      <c r="S13" s="412"/>
      <c r="T13" s="413"/>
      <c r="U13" s="415"/>
      <c r="V13" s="411"/>
      <c r="W13" s="412"/>
      <c r="X13" s="484"/>
      <c r="Y13" s="411"/>
      <c r="Z13" s="182"/>
      <c r="AA13" s="411"/>
      <c r="AB13" s="412"/>
      <c r="AC13" s="413"/>
      <c r="AD13" s="414"/>
      <c r="AE13" s="411"/>
      <c r="AF13" s="412"/>
      <c r="AG13" s="411"/>
      <c r="AH13" s="412"/>
      <c r="AI13" s="413"/>
      <c r="AJ13" s="415"/>
      <c r="AK13" s="411"/>
      <c r="AL13" s="412"/>
      <c r="AM13" s="484"/>
      <c r="AN13" s="411"/>
      <c r="AO13" s="182"/>
      <c r="AP13" s="411"/>
      <c r="AQ13" s="412"/>
      <c r="AR13" s="413"/>
      <c r="AS13" s="414"/>
      <c r="AT13" s="411"/>
      <c r="AU13" s="412"/>
      <c r="AV13" s="411"/>
      <c r="AW13" s="412"/>
      <c r="AX13" s="413"/>
      <c r="AY13" s="415"/>
      <c r="AZ13" s="411"/>
      <c r="BA13" s="412"/>
    </row>
    <row r="14" spans="1:53" s="484" customFormat="1" ht="15" customHeight="1">
      <c r="A14" s="774"/>
      <c r="B14" s="532"/>
      <c r="C14" s="165" t="s">
        <v>622</v>
      </c>
      <c r="D14" s="122"/>
      <c r="E14" s="959"/>
      <c r="F14" s="531"/>
      <c r="G14" s="488"/>
      <c r="H14" s="960" t="s">
        <v>179</v>
      </c>
      <c r="I14" s="488"/>
      <c r="J14" s="128"/>
      <c r="K14" s="129"/>
      <c r="L14" s="128"/>
      <c r="M14" s="131"/>
      <c r="N14" s="132"/>
      <c r="O14" s="133"/>
      <c r="P14" s="128"/>
      <c r="Q14" s="131"/>
      <c r="R14" s="128"/>
      <c r="S14" s="129"/>
      <c r="T14" s="132"/>
      <c r="U14" s="740"/>
      <c r="V14" s="128"/>
      <c r="W14" s="131"/>
      <c r="Y14" s="128"/>
      <c r="Z14" s="129"/>
      <c r="AA14" s="128"/>
      <c r="AB14" s="131"/>
      <c r="AC14" s="132"/>
      <c r="AD14" s="133"/>
      <c r="AE14" s="128"/>
      <c r="AF14" s="131"/>
      <c r="AG14" s="128"/>
      <c r="AH14" s="129"/>
      <c r="AI14" s="132"/>
      <c r="AJ14" s="740"/>
      <c r="AK14" s="128"/>
      <c r="AL14" s="131"/>
      <c r="AN14" s="128"/>
      <c r="AO14" s="129"/>
      <c r="AP14" s="128"/>
      <c r="AQ14" s="131"/>
      <c r="AR14" s="132"/>
      <c r="AS14" s="133"/>
      <c r="AT14" s="128"/>
      <c r="AU14" s="131"/>
      <c r="AV14" s="128"/>
      <c r="AW14" s="129"/>
      <c r="AX14" s="132"/>
      <c r="AY14" s="740"/>
      <c r="AZ14" s="128"/>
      <c r="BA14" s="131"/>
    </row>
    <row r="15" spans="1:53" s="484" customFormat="1" ht="15" customHeight="1">
      <c r="A15" s="774"/>
      <c r="B15" s="436"/>
      <c r="C15" s="25" t="s">
        <v>623</v>
      </c>
      <c r="D15" s="436"/>
      <c r="E15" s="325"/>
      <c r="F15" s="92"/>
      <c r="G15" s="92"/>
      <c r="H15" s="809" t="s">
        <v>182</v>
      </c>
      <c r="I15" s="92"/>
      <c r="J15" s="137"/>
      <c r="K15" s="138"/>
      <c r="L15" s="137"/>
      <c r="M15" s="140"/>
      <c r="N15" s="141"/>
      <c r="O15" s="142"/>
      <c r="P15" s="137"/>
      <c r="Q15" s="140"/>
      <c r="R15" s="137"/>
      <c r="S15" s="138"/>
      <c r="T15" s="141"/>
      <c r="U15" s="760"/>
      <c r="V15" s="137"/>
      <c r="W15" s="140"/>
      <c r="Y15" s="137"/>
      <c r="Z15" s="138"/>
      <c r="AA15" s="137"/>
      <c r="AB15" s="140"/>
      <c r="AC15" s="141"/>
      <c r="AD15" s="142"/>
      <c r="AE15" s="137"/>
      <c r="AF15" s="140"/>
      <c r="AG15" s="137"/>
      <c r="AH15" s="138"/>
      <c r="AI15" s="141"/>
      <c r="AJ15" s="760"/>
      <c r="AK15" s="137"/>
      <c r="AL15" s="140"/>
      <c r="AN15" s="137"/>
      <c r="AO15" s="138"/>
      <c r="AP15" s="137"/>
      <c r="AQ15" s="140"/>
      <c r="AR15" s="141"/>
      <c r="AS15" s="142"/>
      <c r="AT15" s="137"/>
      <c r="AU15" s="140"/>
      <c r="AV15" s="137"/>
      <c r="AW15" s="138"/>
      <c r="AX15" s="141"/>
      <c r="AY15" s="760"/>
      <c r="AZ15" s="137"/>
      <c r="BA15" s="140"/>
    </row>
    <row r="16" spans="1:53" s="484" customFormat="1" ht="15" customHeight="1">
      <c r="A16" s="774"/>
      <c r="B16" s="532"/>
      <c r="C16" s="165" t="s">
        <v>624</v>
      </c>
      <c r="D16" s="532"/>
      <c r="E16" s="164"/>
      <c r="F16" s="164"/>
      <c r="G16" s="92"/>
      <c r="H16" s="960" t="s">
        <v>185</v>
      </c>
      <c r="I16" s="92"/>
      <c r="J16" s="128"/>
      <c r="K16" s="129"/>
      <c r="L16" s="128"/>
      <c r="M16" s="131"/>
      <c r="N16" s="132"/>
      <c r="O16" s="133"/>
      <c r="P16" s="128"/>
      <c r="Q16" s="131"/>
      <c r="R16" s="128"/>
      <c r="S16" s="129"/>
      <c r="T16" s="132"/>
      <c r="U16" s="740"/>
      <c r="V16" s="128"/>
      <c r="W16" s="131"/>
      <c r="Y16" s="128"/>
      <c r="Z16" s="129"/>
      <c r="AA16" s="128"/>
      <c r="AB16" s="131"/>
      <c r="AC16" s="132"/>
      <c r="AD16" s="133"/>
      <c r="AE16" s="128"/>
      <c r="AF16" s="131"/>
      <c r="AG16" s="128"/>
      <c r="AH16" s="129"/>
      <c r="AI16" s="132"/>
      <c r="AJ16" s="740"/>
      <c r="AK16" s="128"/>
      <c r="AL16" s="131"/>
      <c r="AN16" s="128"/>
      <c r="AO16" s="129"/>
      <c r="AP16" s="128"/>
      <c r="AQ16" s="131"/>
      <c r="AR16" s="132"/>
      <c r="AS16" s="133"/>
      <c r="AT16" s="128"/>
      <c r="AU16" s="131"/>
      <c r="AV16" s="128"/>
      <c r="AW16" s="129"/>
      <c r="AX16" s="132"/>
      <c r="AY16" s="740"/>
      <c r="AZ16" s="128"/>
      <c r="BA16" s="131"/>
    </row>
    <row r="17" spans="1:53" s="484" customFormat="1" ht="15" customHeight="1">
      <c r="A17" s="774"/>
      <c r="B17" s="825"/>
      <c r="C17" s="919" t="s">
        <v>625</v>
      </c>
      <c r="D17" s="825"/>
      <c r="E17" s="320"/>
      <c r="F17" s="320"/>
      <c r="G17" s="92"/>
      <c r="H17" s="961" t="s">
        <v>188</v>
      </c>
      <c r="I17" s="92"/>
      <c r="J17" s="962"/>
      <c r="K17" s="963"/>
      <c r="L17" s="962"/>
      <c r="M17" s="964"/>
      <c r="N17" s="965"/>
      <c r="O17" s="966"/>
      <c r="P17" s="962"/>
      <c r="Q17" s="964"/>
      <c r="R17" s="962"/>
      <c r="S17" s="963"/>
      <c r="T17" s="965"/>
      <c r="U17" s="967"/>
      <c r="V17" s="962"/>
      <c r="W17" s="964"/>
      <c r="Y17" s="962"/>
      <c r="Z17" s="963"/>
      <c r="AA17" s="962"/>
      <c r="AB17" s="964"/>
      <c r="AC17" s="965"/>
      <c r="AD17" s="966"/>
      <c r="AE17" s="962"/>
      <c r="AF17" s="964"/>
      <c r="AG17" s="962"/>
      <c r="AH17" s="963"/>
      <c r="AI17" s="965"/>
      <c r="AJ17" s="967"/>
      <c r="AK17" s="962"/>
      <c r="AL17" s="964"/>
      <c r="AN17" s="962"/>
      <c r="AO17" s="963"/>
      <c r="AP17" s="962"/>
      <c r="AQ17" s="964"/>
      <c r="AR17" s="965"/>
      <c r="AS17" s="966"/>
      <c r="AT17" s="962"/>
      <c r="AU17" s="964"/>
      <c r="AV17" s="962"/>
      <c r="AW17" s="963"/>
      <c r="AX17" s="965"/>
      <c r="AY17" s="967"/>
      <c r="AZ17" s="962"/>
      <c r="BA17" s="964"/>
    </row>
    <row r="18" spans="1:53" s="15" customFormat="1" ht="8.25" customHeight="1">
      <c r="A18" s="399"/>
      <c r="B18" s="25"/>
      <c r="C18" s="92"/>
      <c r="D18" s="92"/>
      <c r="E18" s="488"/>
      <c r="F18" s="404"/>
      <c r="G18" s="404"/>
      <c r="H18" s="510"/>
      <c r="I18" s="404"/>
      <c r="J18" s="852"/>
      <c r="K18" s="258"/>
      <c r="L18" s="852"/>
      <c r="M18" s="258"/>
      <c r="N18" s="852"/>
      <c r="O18" s="258"/>
      <c r="P18" s="852"/>
      <c r="Q18" s="258"/>
      <c r="R18" s="852"/>
      <c r="S18" s="258"/>
      <c r="T18" s="852"/>
      <c r="U18" s="258"/>
      <c r="V18" s="852"/>
      <c r="W18" s="258"/>
      <c r="Y18" s="852"/>
      <c r="Z18" s="258"/>
      <c r="AA18" s="852"/>
      <c r="AB18" s="258"/>
      <c r="AC18" s="852"/>
      <c r="AD18" s="258"/>
      <c r="AE18" s="852"/>
      <c r="AF18" s="258"/>
      <c r="AG18" s="852"/>
      <c r="AH18" s="258"/>
      <c r="AI18" s="852"/>
      <c r="AJ18" s="258"/>
      <c r="AK18" s="852"/>
      <c r="AL18" s="258"/>
      <c r="AN18" s="852"/>
      <c r="AO18" s="258"/>
      <c r="AP18" s="852"/>
      <c r="AQ18" s="258"/>
      <c r="AR18" s="852"/>
      <c r="AS18" s="258"/>
      <c r="AT18" s="852"/>
      <c r="AU18" s="258"/>
      <c r="AV18" s="852"/>
      <c r="AW18" s="258"/>
      <c r="AX18" s="852"/>
      <c r="AY18" s="258"/>
      <c r="AZ18" s="852"/>
      <c r="BA18" s="258"/>
    </row>
    <row r="19" spans="2:53" s="482" customFormat="1" ht="15" customHeight="1">
      <c r="B19" s="108" t="s">
        <v>277</v>
      </c>
      <c r="C19" s="109"/>
      <c r="D19" s="711"/>
      <c r="E19" s="711"/>
      <c r="F19" s="712"/>
      <c r="G19" s="486"/>
      <c r="H19" s="113" t="s">
        <v>126</v>
      </c>
      <c r="I19" s="486"/>
      <c r="J19" s="114"/>
      <c r="K19" s="115"/>
      <c r="L19" s="114"/>
      <c r="M19" s="115"/>
      <c r="N19" s="116"/>
      <c r="O19" s="117"/>
      <c r="P19" s="114"/>
      <c r="Q19" s="115"/>
      <c r="R19" s="114"/>
      <c r="S19" s="115"/>
      <c r="T19" s="116"/>
      <c r="U19" s="407"/>
      <c r="V19" s="114"/>
      <c r="W19" s="115"/>
      <c r="X19" s="484"/>
      <c r="Y19" s="114"/>
      <c r="Z19" s="115"/>
      <c r="AA19" s="114"/>
      <c r="AB19" s="115"/>
      <c r="AC19" s="116"/>
      <c r="AD19" s="117"/>
      <c r="AE19" s="114"/>
      <c r="AF19" s="115"/>
      <c r="AG19" s="114"/>
      <c r="AH19" s="115"/>
      <c r="AI19" s="116"/>
      <c r="AJ19" s="407"/>
      <c r="AK19" s="114"/>
      <c r="AL19" s="115"/>
      <c r="AM19" s="484"/>
      <c r="AN19" s="114"/>
      <c r="AO19" s="115"/>
      <c r="AP19" s="114"/>
      <c r="AQ19" s="115"/>
      <c r="AR19" s="116"/>
      <c r="AS19" s="117"/>
      <c r="AT19" s="114"/>
      <c r="AU19" s="115"/>
      <c r="AV19" s="114"/>
      <c r="AW19" s="115"/>
      <c r="AX19" s="116"/>
      <c r="AY19" s="407"/>
      <c r="AZ19" s="114"/>
      <c r="BA19" s="115"/>
    </row>
    <row r="20" spans="2:53" s="690" customFormat="1" ht="15" customHeight="1">
      <c r="B20" s="935" t="s">
        <v>278</v>
      </c>
      <c r="C20" s="936"/>
      <c r="D20" s="937"/>
      <c r="E20" s="937"/>
      <c r="F20" s="695"/>
      <c r="G20" s="486"/>
      <c r="H20" s="938"/>
      <c r="I20" s="486"/>
      <c r="J20" s="768"/>
      <c r="K20" s="477"/>
      <c r="L20" s="768"/>
      <c r="M20" s="477"/>
      <c r="N20" s="769"/>
      <c r="O20" s="479"/>
      <c r="P20" s="768"/>
      <c r="Q20" s="477"/>
      <c r="R20" s="768"/>
      <c r="S20" s="477"/>
      <c r="T20" s="769"/>
      <c r="U20" s="480"/>
      <c r="V20" s="768"/>
      <c r="W20" s="477"/>
      <c r="X20" s="702"/>
      <c r="Y20" s="768"/>
      <c r="Z20" s="477"/>
      <c r="AA20" s="768"/>
      <c r="AB20" s="477"/>
      <c r="AC20" s="769"/>
      <c r="AD20" s="479"/>
      <c r="AE20" s="768"/>
      <c r="AF20" s="477"/>
      <c r="AG20" s="768"/>
      <c r="AH20" s="477"/>
      <c r="AI20" s="769"/>
      <c r="AJ20" s="480"/>
      <c r="AK20" s="768"/>
      <c r="AL20" s="477"/>
      <c r="AM20" s="702"/>
      <c r="AN20" s="768"/>
      <c r="AO20" s="477"/>
      <c r="AP20" s="768"/>
      <c r="AQ20" s="477"/>
      <c r="AR20" s="769"/>
      <c r="AS20" s="479"/>
      <c r="AT20" s="768"/>
      <c r="AU20" s="477"/>
      <c r="AV20" s="768"/>
      <c r="AW20" s="477"/>
      <c r="AX20" s="769"/>
      <c r="AY20" s="480"/>
      <c r="AZ20" s="768"/>
      <c r="BA20" s="477"/>
    </row>
    <row r="21" spans="1:53" s="15" customFormat="1" ht="8.25" customHeight="1">
      <c r="A21" s="399"/>
      <c r="B21" s="25"/>
      <c r="C21" s="92"/>
      <c r="D21" s="92"/>
      <c r="E21" s="488"/>
      <c r="F21" s="404"/>
      <c r="G21" s="404"/>
      <c r="H21" s="510"/>
      <c r="I21" s="404"/>
      <c r="J21" s="104"/>
      <c r="K21" s="105"/>
      <c r="L21" s="104"/>
      <c r="M21" s="105"/>
      <c r="N21" s="104"/>
      <c r="O21" s="105"/>
      <c r="P21" s="104"/>
      <c r="Q21" s="105"/>
      <c r="R21" s="104"/>
      <c r="S21" s="105"/>
      <c r="T21" s="104"/>
      <c r="U21" s="105"/>
      <c r="V21" s="104"/>
      <c r="W21" s="105"/>
      <c r="Y21" s="104"/>
      <c r="Z21" s="105"/>
      <c r="AA21" s="104"/>
      <c r="AB21" s="105"/>
      <c r="AC21" s="104"/>
      <c r="AD21" s="105"/>
      <c r="AE21" s="104"/>
      <c r="AF21" s="105"/>
      <c r="AG21" s="104"/>
      <c r="AH21" s="105"/>
      <c r="AI21" s="104"/>
      <c r="AJ21" s="105"/>
      <c r="AK21" s="104"/>
      <c r="AL21" s="105"/>
      <c r="AN21" s="104"/>
      <c r="AO21" s="105"/>
      <c r="AP21" s="104"/>
      <c r="AQ21" s="105"/>
      <c r="AR21" s="104"/>
      <c r="AS21" s="105"/>
      <c r="AT21" s="104"/>
      <c r="AU21" s="105"/>
      <c r="AV21" s="104"/>
      <c r="AW21" s="105"/>
      <c r="AX21" s="104"/>
      <c r="AY21" s="105"/>
      <c r="AZ21" s="104"/>
      <c r="BA21" s="105"/>
    </row>
    <row r="22" spans="1:53" s="484" customFormat="1" ht="15" customHeight="1">
      <c r="A22" s="482"/>
      <c r="B22" s="108" t="s">
        <v>131</v>
      </c>
      <c r="C22" s="109"/>
      <c r="D22" s="711"/>
      <c r="E22" s="711"/>
      <c r="F22" s="712"/>
      <c r="G22" s="486"/>
      <c r="H22" s="113" t="s">
        <v>130</v>
      </c>
      <c r="I22" s="486"/>
      <c r="J22" s="114"/>
      <c r="K22" s="115"/>
      <c r="L22" s="114"/>
      <c r="M22" s="115"/>
      <c r="N22" s="116"/>
      <c r="O22" s="117"/>
      <c r="P22" s="114"/>
      <c r="Q22" s="115"/>
      <c r="R22" s="114"/>
      <c r="S22" s="115"/>
      <c r="T22" s="116"/>
      <c r="U22" s="407"/>
      <c r="V22" s="114"/>
      <c r="W22" s="115"/>
      <c r="Y22" s="114"/>
      <c r="Z22" s="115"/>
      <c r="AA22" s="114"/>
      <c r="AB22" s="115"/>
      <c r="AC22" s="116"/>
      <c r="AD22" s="117"/>
      <c r="AE22" s="114"/>
      <c r="AF22" s="115"/>
      <c r="AG22" s="114"/>
      <c r="AH22" s="115"/>
      <c r="AI22" s="116"/>
      <c r="AJ22" s="407"/>
      <c r="AK22" s="114"/>
      <c r="AL22" s="115"/>
      <c r="AN22" s="114"/>
      <c r="AO22" s="115"/>
      <c r="AP22" s="114"/>
      <c r="AQ22" s="115"/>
      <c r="AR22" s="116"/>
      <c r="AS22" s="117"/>
      <c r="AT22" s="114"/>
      <c r="AU22" s="115"/>
      <c r="AV22" s="114"/>
      <c r="AW22" s="115"/>
      <c r="AX22" s="116"/>
      <c r="AY22" s="407"/>
      <c r="AZ22" s="114"/>
      <c r="BA22" s="115"/>
    </row>
    <row r="23" spans="1:53" s="702" customFormat="1" ht="15" customHeight="1">
      <c r="A23" s="690"/>
      <c r="B23" s="935" t="s">
        <v>278</v>
      </c>
      <c r="C23" s="936"/>
      <c r="D23" s="937"/>
      <c r="E23" s="937"/>
      <c r="F23" s="695"/>
      <c r="G23" s="486"/>
      <c r="H23" s="938"/>
      <c r="I23" s="486"/>
      <c r="J23" s="768"/>
      <c r="K23" s="477"/>
      <c r="L23" s="768"/>
      <c r="M23" s="477"/>
      <c r="N23" s="769"/>
      <c r="O23" s="479"/>
      <c r="P23" s="768"/>
      <c r="Q23" s="477"/>
      <c r="R23" s="768"/>
      <c r="S23" s="477"/>
      <c r="T23" s="769"/>
      <c r="U23" s="480"/>
      <c r="V23" s="768"/>
      <c r="W23" s="477"/>
      <c r="Y23" s="768"/>
      <c r="Z23" s="477"/>
      <c r="AA23" s="768"/>
      <c r="AB23" s="477"/>
      <c r="AC23" s="769"/>
      <c r="AD23" s="479"/>
      <c r="AE23" s="768"/>
      <c r="AF23" s="477"/>
      <c r="AG23" s="768"/>
      <c r="AH23" s="477"/>
      <c r="AI23" s="769"/>
      <c r="AJ23" s="480"/>
      <c r="AK23" s="768"/>
      <c r="AL23" s="477"/>
      <c r="AN23" s="768"/>
      <c r="AO23" s="477"/>
      <c r="AP23" s="768"/>
      <c r="AQ23" s="477"/>
      <c r="AR23" s="769"/>
      <c r="AS23" s="479"/>
      <c r="AT23" s="768"/>
      <c r="AU23" s="477"/>
      <c r="AV23" s="768"/>
      <c r="AW23" s="477"/>
      <c r="AX23" s="769"/>
      <c r="AY23" s="480"/>
      <c r="AZ23" s="768"/>
      <c r="BA23" s="477"/>
    </row>
    <row r="24" spans="1:53" s="15" customFormat="1" ht="15.75">
      <c r="A24" s="399"/>
      <c r="C24" s="404"/>
      <c r="D24" s="404"/>
      <c r="E24" s="404"/>
      <c r="G24" s="508"/>
      <c r="H24" s="770"/>
      <c r="I24" s="508"/>
      <c r="J24" s="852"/>
      <c r="K24" s="258"/>
      <c r="L24" s="852"/>
      <c r="M24" s="258"/>
      <c r="N24" s="852"/>
      <c r="O24" s="258"/>
      <c r="P24" s="852"/>
      <c r="Q24" s="258"/>
      <c r="R24" s="852"/>
      <c r="S24" s="258"/>
      <c r="T24" s="852"/>
      <c r="U24" s="258"/>
      <c r="V24" s="852"/>
      <c r="W24" s="258"/>
      <c r="Y24" s="852"/>
      <c r="Z24" s="258"/>
      <c r="AA24" s="852"/>
      <c r="AB24" s="258"/>
      <c r="AC24" s="852"/>
      <c r="AD24" s="258"/>
      <c r="AE24" s="852"/>
      <c r="AF24" s="258"/>
      <c r="AG24" s="852"/>
      <c r="AH24" s="258"/>
      <c r="AI24" s="852"/>
      <c r="AJ24" s="258"/>
      <c r="AK24" s="852"/>
      <c r="AL24" s="258"/>
      <c r="AN24" s="852"/>
      <c r="AO24" s="258"/>
      <c r="AP24" s="852"/>
      <c r="AQ24" s="258"/>
      <c r="AR24" s="852"/>
      <c r="AS24" s="258"/>
      <c r="AT24" s="852"/>
      <c r="AU24" s="258"/>
      <c r="AV24" s="852"/>
      <c r="AW24" s="258"/>
      <c r="AX24" s="852"/>
      <c r="AY24" s="258"/>
      <c r="AZ24" s="852"/>
      <c r="BA24" s="258"/>
    </row>
    <row r="25" spans="1:53" s="15" customFormat="1" ht="15">
      <c r="A25" s="399"/>
      <c r="C25" s="404"/>
      <c r="D25" s="404"/>
      <c r="E25" s="404"/>
      <c r="F25" s="968"/>
      <c r="G25" s="508"/>
      <c r="H25" s="770"/>
      <c r="I25" s="508"/>
      <c r="J25" s="852"/>
      <c r="K25" s="258"/>
      <c r="L25" s="852"/>
      <c r="M25" s="258"/>
      <c r="N25" s="852"/>
      <c r="O25" s="258"/>
      <c r="P25" s="852"/>
      <c r="Q25" s="258"/>
      <c r="R25" s="852"/>
      <c r="S25" s="258"/>
      <c r="T25" s="852"/>
      <c r="U25" s="258"/>
      <c r="V25" s="852"/>
      <c r="W25" s="258"/>
      <c r="Y25" s="852"/>
      <c r="Z25" s="258"/>
      <c r="AA25" s="852"/>
      <c r="AB25" s="258"/>
      <c r="AC25" s="852"/>
      <c r="AD25" s="258"/>
      <c r="AE25" s="852"/>
      <c r="AF25" s="258"/>
      <c r="AG25" s="852"/>
      <c r="AH25" s="258"/>
      <c r="AI25" s="852"/>
      <c r="AJ25" s="258"/>
      <c r="AK25" s="852"/>
      <c r="AL25" s="258"/>
      <c r="AN25" s="852"/>
      <c r="AO25" s="258"/>
      <c r="AP25" s="852"/>
      <c r="AQ25" s="258"/>
      <c r="AR25" s="852"/>
      <c r="AS25" s="258"/>
      <c r="AT25" s="852"/>
      <c r="AU25" s="258"/>
      <c r="AV25" s="852"/>
      <c r="AW25" s="258"/>
      <c r="AX25" s="852"/>
      <c r="AY25" s="258"/>
      <c r="AZ25" s="852"/>
      <c r="BA25" s="258"/>
    </row>
    <row r="26" spans="1:53" s="15" customFormat="1" ht="15">
      <c r="A26" s="399"/>
      <c r="C26" s="404"/>
      <c r="D26" s="404"/>
      <c r="E26" s="404"/>
      <c r="F26" s="968"/>
      <c r="G26" s="508"/>
      <c r="H26" s="770"/>
      <c r="I26" s="508"/>
      <c r="J26" s="852"/>
      <c r="K26" s="258"/>
      <c r="L26" s="852"/>
      <c r="M26" s="258"/>
      <c r="N26" s="852"/>
      <c r="O26" s="258"/>
      <c r="P26" s="852"/>
      <c r="Q26" s="258"/>
      <c r="R26" s="852"/>
      <c r="S26" s="258"/>
      <c r="T26" s="852"/>
      <c r="U26" s="258"/>
      <c r="V26" s="852"/>
      <c r="W26" s="258"/>
      <c r="Y26" s="852"/>
      <c r="Z26" s="258"/>
      <c r="AA26" s="852"/>
      <c r="AB26" s="258"/>
      <c r="AC26" s="852"/>
      <c r="AD26" s="258"/>
      <c r="AE26" s="852"/>
      <c r="AF26" s="258"/>
      <c r="AG26" s="852"/>
      <c r="AH26" s="258"/>
      <c r="AI26" s="852"/>
      <c r="AJ26" s="258"/>
      <c r="AK26" s="852"/>
      <c r="AL26" s="258"/>
      <c r="AN26" s="852"/>
      <c r="AO26" s="258"/>
      <c r="AP26" s="852"/>
      <c r="AQ26" s="258"/>
      <c r="AR26" s="852"/>
      <c r="AS26" s="258"/>
      <c r="AT26" s="852"/>
      <c r="AU26" s="258"/>
      <c r="AV26" s="852"/>
      <c r="AW26" s="258"/>
      <c r="AX26" s="852"/>
      <c r="AY26" s="258"/>
      <c r="AZ26" s="852"/>
      <c r="BA26" s="258"/>
    </row>
    <row r="27" spans="1:53" s="15" customFormat="1" ht="22.5" customHeight="1">
      <c r="A27" s="83"/>
      <c r="B27" s="106" t="s">
        <v>626</v>
      </c>
      <c r="C27" s="91"/>
      <c r="D27" s="92"/>
      <c r="E27" s="92"/>
      <c r="F27" s="135"/>
      <c r="G27" s="135"/>
      <c r="H27" s="458"/>
      <c r="I27" s="135"/>
      <c r="J27" s="852"/>
      <c r="K27" s="258"/>
      <c r="L27" s="852"/>
      <c r="M27" s="258"/>
      <c r="N27" s="852"/>
      <c r="O27" s="258"/>
      <c r="P27" s="852"/>
      <c r="Q27" s="258"/>
      <c r="R27" s="852"/>
      <c r="S27" s="258"/>
      <c r="T27" s="852"/>
      <c r="U27" s="258"/>
      <c r="V27" s="852"/>
      <c r="W27" s="258"/>
      <c r="X27" s="104"/>
      <c r="Y27" s="852"/>
      <c r="Z27" s="258"/>
      <c r="AA27" s="852"/>
      <c r="AB27" s="258"/>
      <c r="AC27" s="852"/>
      <c r="AD27" s="258"/>
      <c r="AE27" s="852"/>
      <c r="AF27" s="258"/>
      <c r="AG27" s="852"/>
      <c r="AH27" s="258"/>
      <c r="AI27" s="852"/>
      <c r="AJ27" s="258"/>
      <c r="AK27" s="852"/>
      <c r="AL27" s="258"/>
      <c r="AM27" s="104"/>
      <c r="AN27" s="852"/>
      <c r="AO27" s="258"/>
      <c r="AP27" s="852"/>
      <c r="AQ27" s="258"/>
      <c r="AR27" s="852"/>
      <c r="AS27" s="258"/>
      <c r="AT27" s="852"/>
      <c r="AU27" s="258"/>
      <c r="AV27" s="852"/>
      <c r="AW27" s="258"/>
      <c r="AX27" s="852"/>
      <c r="AY27" s="258"/>
      <c r="AZ27" s="852"/>
      <c r="BA27" s="258"/>
    </row>
    <row r="28" spans="1:53" s="15" customFormat="1" ht="8.25" customHeight="1">
      <c r="A28" s="399"/>
      <c r="B28" s="91"/>
      <c r="C28" s="92"/>
      <c r="D28" s="92"/>
      <c r="E28" s="488"/>
      <c r="F28" s="400"/>
      <c r="G28" s="400"/>
      <c r="H28" s="770"/>
      <c r="I28" s="400"/>
      <c r="J28" s="852"/>
      <c r="K28" s="852"/>
      <c r="L28" s="852"/>
      <c r="M28" s="852"/>
      <c r="N28" s="852"/>
      <c r="O28" s="852"/>
      <c r="P28" s="852"/>
      <c r="Q28" s="852"/>
      <c r="R28" s="852"/>
      <c r="S28" s="852"/>
      <c r="T28" s="852"/>
      <c r="U28" s="852"/>
      <c r="V28" s="852"/>
      <c r="W28" s="852"/>
      <c r="X28" s="105"/>
      <c r="Y28" s="852"/>
      <c r="Z28" s="852"/>
      <c r="AA28" s="852"/>
      <c r="AB28" s="852"/>
      <c r="AC28" s="852"/>
      <c r="AD28" s="852"/>
      <c r="AE28" s="852"/>
      <c r="AF28" s="852"/>
      <c r="AG28" s="852"/>
      <c r="AH28" s="852"/>
      <c r="AI28" s="852"/>
      <c r="AJ28" s="852"/>
      <c r="AK28" s="852"/>
      <c r="AL28" s="852"/>
      <c r="AM28" s="105"/>
      <c r="AN28" s="852"/>
      <c r="AO28" s="852"/>
      <c r="AP28" s="852"/>
      <c r="AQ28" s="852"/>
      <c r="AR28" s="852"/>
      <c r="AS28" s="852"/>
      <c r="AT28" s="852"/>
      <c r="AU28" s="852"/>
      <c r="AV28" s="852"/>
      <c r="AW28" s="852"/>
      <c r="AX28" s="852"/>
      <c r="AY28" s="852"/>
      <c r="AZ28" s="852"/>
      <c r="BA28" s="852"/>
    </row>
    <row r="29" spans="1:53" s="25" customFormat="1" ht="15" customHeight="1">
      <c r="A29" s="144"/>
      <c r="B29" s="541" t="s">
        <v>627</v>
      </c>
      <c r="C29" s="542"/>
      <c r="D29" s="485"/>
      <c r="E29" s="485"/>
      <c r="F29" s="112"/>
      <c r="G29" s="112"/>
      <c r="H29" s="772"/>
      <c r="I29" s="112"/>
      <c r="J29" s="138"/>
      <c r="K29" s="138"/>
      <c r="L29" s="138"/>
      <c r="M29" s="138"/>
      <c r="N29" s="138"/>
      <c r="O29" s="138"/>
      <c r="P29" s="138"/>
      <c r="Q29" s="138"/>
      <c r="R29" s="138"/>
      <c r="S29" s="138"/>
      <c r="T29" s="138"/>
      <c r="U29" s="138"/>
      <c r="V29" s="138"/>
      <c r="W29" s="138"/>
      <c r="Y29" s="138"/>
      <c r="Z29" s="138"/>
      <c r="AA29" s="138"/>
      <c r="AB29" s="138"/>
      <c r="AC29" s="138"/>
      <c r="AD29" s="138"/>
      <c r="AE29" s="138"/>
      <c r="AF29" s="138"/>
      <c r="AG29" s="138"/>
      <c r="AH29" s="138"/>
      <c r="AI29" s="138"/>
      <c r="AJ29" s="138"/>
      <c r="AK29" s="138"/>
      <c r="AL29" s="138"/>
      <c r="AN29" s="138"/>
      <c r="AO29" s="138"/>
      <c r="AP29" s="138"/>
      <c r="AQ29" s="138"/>
      <c r="AR29" s="138"/>
      <c r="AS29" s="138"/>
      <c r="AT29" s="138"/>
      <c r="AU29" s="138"/>
      <c r="AV29" s="138"/>
      <c r="AW29" s="138"/>
      <c r="AX29" s="138"/>
      <c r="AY29" s="138"/>
      <c r="AZ29" s="138"/>
      <c r="BA29" s="138"/>
    </row>
    <row r="30" spans="1:53" s="25" customFormat="1" ht="15" customHeight="1">
      <c r="A30" s="774"/>
      <c r="B30" s="544" t="s">
        <v>418</v>
      </c>
      <c r="C30" s="544"/>
      <c r="D30" s="544"/>
      <c r="E30" s="545"/>
      <c r="F30" s="546"/>
      <c r="G30" s="969"/>
      <c r="H30" s="970"/>
      <c r="I30" s="969"/>
      <c r="J30" s="971"/>
      <c r="K30" s="972"/>
      <c r="L30" s="971"/>
      <c r="M30" s="973"/>
      <c r="N30" s="974"/>
      <c r="O30" s="972"/>
      <c r="P30" s="971"/>
      <c r="Q30" s="973"/>
      <c r="R30" s="971"/>
      <c r="S30" s="972"/>
      <c r="T30" s="974"/>
      <c r="U30" s="972"/>
      <c r="V30" s="971"/>
      <c r="W30" s="973"/>
      <c r="Y30" s="971"/>
      <c r="Z30" s="972"/>
      <c r="AA30" s="971"/>
      <c r="AB30" s="973"/>
      <c r="AC30" s="974"/>
      <c r="AD30" s="972"/>
      <c r="AE30" s="971"/>
      <c r="AF30" s="973"/>
      <c r="AG30" s="971"/>
      <c r="AH30" s="972"/>
      <c r="AI30" s="974"/>
      <c r="AJ30" s="972"/>
      <c r="AK30" s="971"/>
      <c r="AL30" s="973"/>
      <c r="AN30" s="971"/>
      <c r="AO30" s="972"/>
      <c r="AP30" s="971"/>
      <c r="AQ30" s="973"/>
      <c r="AR30" s="974"/>
      <c r="AS30" s="972"/>
      <c r="AT30" s="971"/>
      <c r="AU30" s="973"/>
      <c r="AV30" s="971"/>
      <c r="AW30" s="972"/>
      <c r="AX30" s="974"/>
      <c r="AY30" s="972"/>
      <c r="AZ30" s="971"/>
      <c r="BA30" s="973"/>
    </row>
    <row r="31" spans="1:53" s="25" customFormat="1" ht="15" customHeight="1">
      <c r="A31" s="144"/>
      <c r="B31" s="541" t="s">
        <v>427</v>
      </c>
      <c r="C31" s="542"/>
      <c r="D31" s="485"/>
      <c r="E31" s="485"/>
      <c r="F31" s="112"/>
      <c r="G31" s="112"/>
      <c r="H31" s="772"/>
      <c r="I31" s="112"/>
      <c r="J31" s="138"/>
      <c r="K31" s="138"/>
      <c r="L31" s="138"/>
      <c r="M31" s="138"/>
      <c r="N31" s="138"/>
      <c r="O31" s="138"/>
      <c r="P31" s="138"/>
      <c r="Q31" s="138"/>
      <c r="R31" s="138"/>
      <c r="S31" s="138"/>
      <c r="T31" s="138"/>
      <c r="U31" s="138"/>
      <c r="V31" s="138"/>
      <c r="W31" s="138"/>
      <c r="Y31" s="138"/>
      <c r="Z31" s="138"/>
      <c r="AA31" s="138"/>
      <c r="AB31" s="138"/>
      <c r="AC31" s="138"/>
      <c r="AD31" s="138"/>
      <c r="AE31" s="138"/>
      <c r="AF31" s="138"/>
      <c r="AG31" s="138"/>
      <c r="AH31" s="138"/>
      <c r="AI31" s="138"/>
      <c r="AJ31" s="138"/>
      <c r="AK31" s="138"/>
      <c r="AL31" s="138"/>
      <c r="AN31" s="138"/>
      <c r="AO31" s="138"/>
      <c r="AP31" s="138"/>
      <c r="AQ31" s="138"/>
      <c r="AR31" s="138"/>
      <c r="AS31" s="138"/>
      <c r="AT31" s="138"/>
      <c r="AU31" s="138"/>
      <c r="AV31" s="138"/>
      <c r="AW31" s="138"/>
      <c r="AX31" s="138"/>
      <c r="AY31" s="138"/>
      <c r="AZ31" s="138"/>
      <c r="BA31" s="138"/>
    </row>
    <row r="32" spans="1:53" s="484" customFormat="1" ht="15" customHeight="1">
      <c r="A32" s="774"/>
      <c r="B32" s="918" t="s">
        <v>628</v>
      </c>
      <c r="C32" s="918"/>
      <c r="D32" s="460"/>
      <c r="E32" s="975"/>
      <c r="F32" s="545"/>
      <c r="G32" s="488"/>
      <c r="H32" s="976"/>
      <c r="I32" s="488"/>
      <c r="J32" s="971"/>
      <c r="K32" s="972"/>
      <c r="L32" s="971"/>
      <c r="M32" s="973"/>
      <c r="N32" s="974"/>
      <c r="O32" s="972"/>
      <c r="P32" s="971"/>
      <c r="Q32" s="973"/>
      <c r="R32" s="971"/>
      <c r="S32" s="972"/>
      <c r="T32" s="974"/>
      <c r="U32" s="972"/>
      <c r="V32" s="971"/>
      <c r="W32" s="973"/>
      <c r="Y32" s="971"/>
      <c r="Z32" s="972"/>
      <c r="AA32" s="971"/>
      <c r="AB32" s="973"/>
      <c r="AC32" s="974"/>
      <c r="AD32" s="971"/>
      <c r="AE32" s="971"/>
      <c r="AF32" s="972"/>
      <c r="AG32" s="971"/>
      <c r="AH32" s="972"/>
      <c r="AI32" s="974"/>
      <c r="AJ32" s="972"/>
      <c r="AK32" s="971"/>
      <c r="AL32" s="973"/>
      <c r="AN32" s="971"/>
      <c r="AO32" s="972"/>
      <c r="AP32" s="971"/>
      <c r="AQ32" s="973"/>
      <c r="AR32" s="974"/>
      <c r="AS32" s="971"/>
      <c r="AT32" s="971"/>
      <c r="AU32" s="972"/>
      <c r="AV32" s="971"/>
      <c r="AW32" s="972"/>
      <c r="AX32" s="974"/>
      <c r="AY32" s="972"/>
      <c r="AZ32" s="971"/>
      <c r="BA32" s="973"/>
    </row>
    <row r="33" spans="1:53" s="484" customFormat="1" ht="15" customHeight="1">
      <c r="A33" s="774"/>
      <c r="B33" s="25" t="s">
        <v>629</v>
      </c>
      <c r="C33" s="25"/>
      <c r="D33" s="436"/>
      <c r="E33" s="325"/>
      <c r="F33" s="92"/>
      <c r="G33" s="92"/>
      <c r="H33" s="771"/>
      <c r="I33" s="92"/>
      <c r="J33" s="137"/>
      <c r="K33" s="138"/>
      <c r="L33" s="137"/>
      <c r="M33" s="138"/>
      <c r="N33" s="139"/>
      <c r="O33" s="138"/>
      <c r="P33" s="137"/>
      <c r="Q33" s="138"/>
      <c r="R33" s="137"/>
      <c r="S33" s="138"/>
      <c r="T33" s="139"/>
      <c r="U33" s="138"/>
      <c r="V33" s="137"/>
      <c r="W33" s="140"/>
      <c r="Y33" s="137"/>
      <c r="Z33" s="138"/>
      <c r="AA33" s="137"/>
      <c r="AB33" s="138"/>
      <c r="AC33" s="139"/>
      <c r="AD33" s="137"/>
      <c r="AE33" s="137"/>
      <c r="AF33" s="138"/>
      <c r="AG33" s="137"/>
      <c r="AH33" s="138"/>
      <c r="AI33" s="139"/>
      <c r="AJ33" s="138"/>
      <c r="AK33" s="137"/>
      <c r="AL33" s="140"/>
      <c r="AN33" s="137"/>
      <c r="AO33" s="138"/>
      <c r="AP33" s="137"/>
      <c r="AQ33" s="138"/>
      <c r="AR33" s="139"/>
      <c r="AS33" s="137"/>
      <c r="AT33" s="137"/>
      <c r="AU33" s="138"/>
      <c r="AV33" s="137"/>
      <c r="AW33" s="138"/>
      <c r="AX33" s="139"/>
      <c r="AY33" s="138"/>
      <c r="AZ33" s="137"/>
      <c r="BA33" s="140"/>
    </row>
    <row r="34" spans="1:53" s="484" customFormat="1" ht="15" customHeight="1">
      <c r="A34" s="774"/>
      <c r="B34" s="165"/>
      <c r="C34" s="165" t="s">
        <v>630</v>
      </c>
      <c r="D34" s="122"/>
      <c r="E34" s="959"/>
      <c r="F34" s="531"/>
      <c r="G34" s="488"/>
      <c r="H34" s="977"/>
      <c r="I34" s="488"/>
      <c r="J34" s="128"/>
      <c r="K34" s="129"/>
      <c r="L34" s="128"/>
      <c r="M34" s="131"/>
      <c r="N34" s="130"/>
      <c r="O34" s="129"/>
      <c r="P34" s="128"/>
      <c r="Q34" s="131"/>
      <c r="R34" s="128"/>
      <c r="S34" s="129"/>
      <c r="T34" s="130"/>
      <c r="U34" s="129"/>
      <c r="V34" s="128"/>
      <c r="W34" s="131"/>
      <c r="Y34" s="128"/>
      <c r="Z34" s="129"/>
      <c r="AA34" s="128"/>
      <c r="AB34" s="131"/>
      <c r="AC34" s="130"/>
      <c r="AD34" s="128"/>
      <c r="AE34" s="128"/>
      <c r="AF34" s="129"/>
      <c r="AG34" s="128"/>
      <c r="AH34" s="129"/>
      <c r="AI34" s="130"/>
      <c r="AJ34" s="129"/>
      <c r="AK34" s="128"/>
      <c r="AL34" s="131"/>
      <c r="AN34" s="128"/>
      <c r="AO34" s="129"/>
      <c r="AP34" s="128"/>
      <c r="AQ34" s="131"/>
      <c r="AR34" s="130"/>
      <c r="AS34" s="128"/>
      <c r="AT34" s="128"/>
      <c r="AU34" s="129"/>
      <c r="AV34" s="128"/>
      <c r="AW34" s="129"/>
      <c r="AX34" s="130"/>
      <c r="AY34" s="129"/>
      <c r="AZ34" s="128"/>
      <c r="BA34" s="131"/>
    </row>
    <row r="35" spans="1:53" s="484" customFormat="1" ht="15" customHeight="1">
      <c r="A35" s="774"/>
      <c r="B35" s="25" t="s">
        <v>631</v>
      </c>
      <c r="C35" s="25"/>
      <c r="D35" s="436"/>
      <c r="E35" s="325"/>
      <c r="F35" s="92"/>
      <c r="G35" s="92"/>
      <c r="H35" s="771"/>
      <c r="I35" s="92"/>
      <c r="J35" s="137"/>
      <c r="K35" s="138"/>
      <c r="L35" s="137"/>
      <c r="M35" s="140"/>
      <c r="N35" s="139"/>
      <c r="O35" s="138"/>
      <c r="P35" s="137"/>
      <c r="Q35" s="140"/>
      <c r="R35" s="137"/>
      <c r="S35" s="138"/>
      <c r="T35" s="139"/>
      <c r="U35" s="138"/>
      <c r="V35" s="137"/>
      <c r="W35" s="140"/>
      <c r="Y35" s="137"/>
      <c r="Z35" s="138"/>
      <c r="AA35" s="137"/>
      <c r="AB35" s="140"/>
      <c r="AC35" s="139"/>
      <c r="AD35" s="137"/>
      <c r="AE35" s="137"/>
      <c r="AF35" s="138"/>
      <c r="AG35" s="137"/>
      <c r="AH35" s="138"/>
      <c r="AI35" s="139"/>
      <c r="AJ35" s="138"/>
      <c r="AK35" s="137"/>
      <c r="AL35" s="140"/>
      <c r="AN35" s="137"/>
      <c r="AO35" s="138"/>
      <c r="AP35" s="137"/>
      <c r="AQ35" s="140"/>
      <c r="AR35" s="139"/>
      <c r="AS35" s="137"/>
      <c r="AT35" s="137"/>
      <c r="AU35" s="138"/>
      <c r="AV35" s="137"/>
      <c r="AW35" s="138"/>
      <c r="AX35" s="139"/>
      <c r="AY35" s="138"/>
      <c r="AZ35" s="137"/>
      <c r="BA35" s="140"/>
    </row>
    <row r="36" spans="1:53" s="484" customFormat="1" ht="15" customHeight="1">
      <c r="A36" s="774"/>
      <c r="B36" s="165" t="s">
        <v>632</v>
      </c>
      <c r="C36" s="165"/>
      <c r="D36" s="122"/>
      <c r="E36" s="959"/>
      <c r="F36" s="531"/>
      <c r="G36" s="488"/>
      <c r="H36" s="977"/>
      <c r="I36" s="488"/>
      <c r="J36" s="128"/>
      <c r="K36" s="129"/>
      <c r="L36" s="128"/>
      <c r="M36" s="131"/>
      <c r="N36" s="130"/>
      <c r="O36" s="129"/>
      <c r="P36" s="128"/>
      <c r="Q36" s="131"/>
      <c r="R36" s="128"/>
      <c r="S36" s="129"/>
      <c r="T36" s="130"/>
      <c r="U36" s="129"/>
      <c r="V36" s="128"/>
      <c r="W36" s="131"/>
      <c r="Y36" s="128"/>
      <c r="Z36" s="129"/>
      <c r="AA36" s="128"/>
      <c r="AB36" s="131"/>
      <c r="AC36" s="130"/>
      <c r="AD36" s="128"/>
      <c r="AE36" s="128"/>
      <c r="AF36" s="131"/>
      <c r="AG36" s="128"/>
      <c r="AH36" s="129"/>
      <c r="AI36" s="130"/>
      <c r="AJ36" s="129"/>
      <c r="AK36" s="128"/>
      <c r="AL36" s="131"/>
      <c r="AN36" s="128"/>
      <c r="AO36" s="129"/>
      <c r="AP36" s="128"/>
      <c r="AQ36" s="131"/>
      <c r="AR36" s="130"/>
      <c r="AS36" s="128"/>
      <c r="AT36" s="128"/>
      <c r="AU36" s="131"/>
      <c r="AV36" s="128"/>
      <c r="AW36" s="129"/>
      <c r="AX36" s="130"/>
      <c r="AY36" s="129"/>
      <c r="AZ36" s="128"/>
      <c r="BA36" s="131"/>
    </row>
    <row r="37" spans="1:53" s="484" customFormat="1" ht="15" customHeight="1">
      <c r="A37" s="774"/>
      <c r="B37" s="25" t="s">
        <v>633</v>
      </c>
      <c r="C37" s="25" t="s">
        <v>634</v>
      </c>
      <c r="D37" s="436"/>
      <c r="E37" s="325"/>
      <c r="F37" s="92"/>
      <c r="G37" s="92"/>
      <c r="H37" s="771"/>
      <c r="I37" s="92"/>
      <c r="J37" s="137"/>
      <c r="K37" s="138"/>
      <c r="L37" s="137"/>
      <c r="M37" s="140"/>
      <c r="N37" s="139"/>
      <c r="O37" s="138"/>
      <c r="P37" s="137"/>
      <c r="Q37" s="140"/>
      <c r="R37" s="137"/>
      <c r="S37" s="138"/>
      <c r="T37" s="139"/>
      <c r="U37" s="138"/>
      <c r="V37" s="137"/>
      <c r="W37" s="140"/>
      <c r="Y37" s="137"/>
      <c r="Z37" s="158"/>
      <c r="AA37" s="137"/>
      <c r="AB37" s="140"/>
      <c r="AC37" s="139"/>
      <c r="AD37" s="137"/>
      <c r="AE37" s="137"/>
      <c r="AF37" s="138"/>
      <c r="AG37" s="137"/>
      <c r="AH37" s="138"/>
      <c r="AI37" s="139"/>
      <c r="AJ37" s="138"/>
      <c r="AK37" s="137"/>
      <c r="AL37" s="140"/>
      <c r="AN37" s="137"/>
      <c r="AO37" s="158"/>
      <c r="AP37" s="137"/>
      <c r="AQ37" s="140"/>
      <c r="AR37" s="139"/>
      <c r="AS37" s="137"/>
      <c r="AT37" s="137"/>
      <c r="AU37" s="138"/>
      <c r="AV37" s="137"/>
      <c r="AW37" s="138"/>
      <c r="AX37" s="139"/>
      <c r="AY37" s="138"/>
      <c r="AZ37" s="137"/>
      <c r="BA37" s="140"/>
    </row>
    <row r="38" spans="1:53" s="484" customFormat="1" ht="15" customHeight="1">
      <c r="A38" s="774"/>
      <c r="B38" s="241" t="s">
        <v>633</v>
      </c>
      <c r="C38" s="241"/>
      <c r="D38" s="437"/>
      <c r="E38" s="978"/>
      <c r="F38" s="553"/>
      <c r="G38" s="488"/>
      <c r="H38" s="979"/>
      <c r="I38" s="488"/>
      <c r="J38" s="980"/>
      <c r="K38" s="981"/>
      <c r="L38" s="980"/>
      <c r="M38" s="982"/>
      <c r="N38" s="983"/>
      <c r="O38" s="981"/>
      <c r="P38" s="980"/>
      <c r="Q38" s="982"/>
      <c r="R38" s="980"/>
      <c r="S38" s="981"/>
      <c r="T38" s="983"/>
      <c r="U38" s="981"/>
      <c r="V38" s="980"/>
      <c r="W38" s="982"/>
      <c r="Y38" s="980"/>
      <c r="Z38" s="981"/>
      <c r="AA38" s="980"/>
      <c r="AB38" s="982"/>
      <c r="AC38" s="983"/>
      <c r="AD38" s="981"/>
      <c r="AE38" s="980"/>
      <c r="AF38" s="982"/>
      <c r="AG38" s="980"/>
      <c r="AH38" s="981"/>
      <c r="AI38" s="983"/>
      <c r="AJ38" s="981"/>
      <c r="AK38" s="980"/>
      <c r="AL38" s="982"/>
      <c r="AN38" s="980"/>
      <c r="AO38" s="981"/>
      <c r="AP38" s="980"/>
      <c r="AQ38" s="982"/>
      <c r="AR38" s="983"/>
      <c r="AS38" s="981"/>
      <c r="AT38" s="980"/>
      <c r="AU38" s="982"/>
      <c r="AV38" s="980"/>
      <c r="AW38" s="981"/>
      <c r="AX38" s="983"/>
      <c r="AY38" s="981"/>
      <c r="AZ38" s="980"/>
      <c r="BA38" s="982"/>
    </row>
    <row r="39" spans="1:53" s="484" customFormat="1" ht="15" customHeight="1">
      <c r="A39" s="774"/>
      <c r="B39" s="92"/>
      <c r="C39" s="92"/>
      <c r="D39" s="92"/>
      <c r="E39" s="488"/>
      <c r="F39" s="812"/>
      <c r="G39" s="812"/>
      <c r="H39" s="402"/>
      <c r="I39" s="812"/>
      <c r="J39" s="23"/>
      <c r="K39" s="984"/>
      <c r="L39" s="985"/>
      <c r="M39" s="984"/>
      <c r="N39" s="986"/>
      <c r="O39" s="986"/>
      <c r="P39" s="906"/>
      <c r="Q39" s="984"/>
      <c r="R39" s="986"/>
      <c r="S39" s="906"/>
      <c r="T39" s="984"/>
      <c r="U39" s="986"/>
      <c r="V39" s="906"/>
      <c r="W39" s="984"/>
      <c r="X39" s="987"/>
      <c r="Y39" s="986"/>
      <c r="Z39" s="984"/>
      <c r="AA39" s="985"/>
      <c r="AB39" s="984"/>
      <c r="AC39" s="986"/>
      <c r="AD39" s="986"/>
      <c r="AE39" s="906"/>
      <c r="AF39" s="984"/>
      <c r="AG39" s="986"/>
      <c r="AH39" s="906"/>
      <c r="AI39" s="984"/>
      <c r="AJ39" s="986"/>
      <c r="AK39" s="906"/>
      <c r="AL39" s="984"/>
      <c r="AM39" s="987"/>
      <c r="AN39" s="986"/>
      <c r="AO39" s="984"/>
      <c r="AP39" s="985"/>
      <c r="AQ39" s="984"/>
      <c r="AR39" s="986"/>
      <c r="AS39" s="986"/>
      <c r="AT39" s="906"/>
      <c r="AU39" s="984"/>
      <c r="AV39" s="986"/>
      <c r="AW39" s="906"/>
      <c r="AX39" s="984"/>
      <c r="AY39" s="986"/>
      <c r="AZ39" s="906"/>
      <c r="BA39" s="984"/>
    </row>
    <row r="40" spans="1:53" s="484" customFormat="1" ht="15" customHeight="1">
      <c r="A40" s="774"/>
      <c r="C40" s="92"/>
      <c r="D40" s="92"/>
      <c r="E40" s="488"/>
      <c r="F40" s="812"/>
      <c r="G40" s="812"/>
      <c r="H40" s="402"/>
      <c r="I40" s="812"/>
      <c r="J40" s="23" t="s">
        <v>635</v>
      </c>
      <c r="K40" s="984"/>
      <c r="L40" s="985"/>
      <c r="M40" s="984"/>
      <c r="N40" s="986"/>
      <c r="O40" s="986"/>
      <c r="P40" s="906"/>
      <c r="Q40" s="984"/>
      <c r="R40" s="986"/>
      <c r="S40" s="906"/>
      <c r="T40" s="984"/>
      <c r="U40" s="986"/>
      <c r="V40" s="906"/>
      <c r="W40" s="984"/>
      <c r="X40" s="987"/>
      <c r="Y40" s="23" t="s">
        <v>636</v>
      </c>
      <c r="Z40" s="984"/>
      <c r="AA40" s="985"/>
      <c r="AB40" s="984"/>
      <c r="AC40" s="986"/>
      <c r="AD40" s="986"/>
      <c r="AE40" s="906"/>
      <c r="AF40" s="984"/>
      <c r="AG40" s="986"/>
      <c r="AH40" s="906"/>
      <c r="AI40" s="984"/>
      <c r="AJ40" s="986"/>
      <c r="AK40" s="906"/>
      <c r="AL40" s="984"/>
      <c r="AM40" s="987"/>
      <c r="AN40" s="988" t="s">
        <v>637</v>
      </c>
      <c r="AO40" s="984"/>
      <c r="AP40" s="985"/>
      <c r="AQ40" s="984"/>
      <c r="AR40" s="986"/>
      <c r="AS40" s="986"/>
      <c r="AT40" s="906"/>
      <c r="AU40" s="984"/>
      <c r="AV40" s="986"/>
      <c r="AW40" s="906"/>
      <c r="AX40" s="984"/>
      <c r="AY40" s="986"/>
      <c r="AZ40" s="906"/>
      <c r="BA40" s="984"/>
    </row>
    <row r="42" ht="14.25"/>
  </sheetData>
  <sheetProtection selectLockedCells="1" selectUnlockedCells="1"/>
  <mergeCells count="5">
    <mergeCell ref="B6:F7"/>
    <mergeCell ref="H6:H7"/>
    <mergeCell ref="J6:W6"/>
    <mergeCell ref="Y6:AL6"/>
    <mergeCell ref="AN6:BA6"/>
  </mergeCells>
  <conditionalFormatting sqref="B23 B20">
    <cfRule type="expression" priority="1" dxfId="0" stopIfTrue="1">
      <formula>$IV19="***"</formula>
    </cfRule>
  </conditionalFormatting>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colBreaks count="2" manualBreakCount="2">
    <brk id="23" max="65535" man="1"/>
    <brk id="38" max="65535" man="1"/>
  </colBreaks>
  <drawing r:id="rId1"/>
</worksheet>
</file>

<file path=xl/worksheets/sheet19.xml><?xml version="1.0" encoding="utf-8"?>
<worksheet xmlns="http://schemas.openxmlformats.org/spreadsheetml/2006/main" xmlns:r="http://schemas.openxmlformats.org/officeDocument/2006/relationships">
  <sheetPr codeName="Feuil20">
    <tabColor indexed="54"/>
  </sheetPr>
  <dimension ref="A1:BA22"/>
  <sheetViews>
    <sheetView showGridLines="0" showOutlineSymbols="0" view="pageBreakPreview" zoomScale="75" zoomScaleNormal="70" zoomScaleSheetLayoutView="75" workbookViewId="0" topLeftCell="A1">
      <pane xSplit="8" ySplit="7" topLeftCell="AJ8" activePane="bottomRight" state="frozen"/>
      <selection pane="topLeft" activeCell="A1" sqref="A1"/>
      <selection pane="topRight" activeCell="AJ1" sqref="AJ1"/>
      <selection pane="bottomLeft" activeCell="A8" sqref="A8"/>
      <selection pane="bottomRight" activeCell="AP22" sqref="A1:IV65536"/>
    </sheetView>
  </sheetViews>
  <sheetFormatPr defaultColWidth="10.28125" defaultRowHeight="12.75" outlineLevelCol="1"/>
  <cols>
    <col min="1" max="1" width="2.8515625" style="575" customWidth="1"/>
    <col min="2" max="5" width="2.8515625" style="502" customWidth="1"/>
    <col min="6" max="6" width="50.00390625" style="502" customWidth="1"/>
    <col min="7" max="7" width="0.9921875" style="404" customWidth="1"/>
    <col min="8" max="8" width="11.421875" style="588" customWidth="1"/>
    <col min="9" max="9" width="2.7109375" style="404" customWidth="1"/>
    <col min="10" max="10" width="11.421875" style="94" customWidth="1" outlineLevel="1"/>
    <col min="11" max="11" width="11.421875" style="15" customWidth="1"/>
    <col min="12" max="12" width="11.140625" style="94" customWidth="1"/>
    <col min="13" max="13" width="11.140625" style="15" customWidth="1"/>
    <col min="14" max="14" width="11.140625" style="94" customWidth="1"/>
    <col min="15" max="15" width="11.140625" style="15" customWidth="1"/>
    <col min="16" max="16" width="11.140625" style="94" customWidth="1"/>
    <col min="17" max="17" width="11.140625" style="15" customWidth="1"/>
    <col min="18" max="18" width="11.140625" style="94" customWidth="1"/>
    <col min="19" max="19" width="11.140625" style="15" customWidth="1"/>
    <col min="20" max="20" width="11.140625" style="94" customWidth="1"/>
    <col min="21" max="21" width="11.140625" style="15" customWidth="1"/>
    <col min="22" max="22" width="11.140625" style="94" customWidth="1"/>
    <col min="23" max="23" width="11.140625" style="15" customWidth="1"/>
    <col min="24" max="24" width="2.7109375" style="15" customWidth="1"/>
    <col min="25" max="25" width="11.421875" style="94" customWidth="1" outlineLevel="1"/>
    <col min="26" max="26" width="11.421875" style="15" customWidth="1"/>
    <col min="27" max="27" width="11.140625" style="94" customWidth="1"/>
    <col min="28" max="28" width="11.140625" style="15" customWidth="1"/>
    <col min="29" max="29" width="11.140625" style="94" customWidth="1"/>
    <col min="30" max="30" width="11.140625" style="15" customWidth="1"/>
    <col min="31" max="31" width="11.140625" style="94" customWidth="1"/>
    <col min="32" max="32" width="11.140625" style="15" customWidth="1"/>
    <col min="33" max="33" width="11.140625" style="94" customWidth="1"/>
    <col min="34" max="34" width="11.140625" style="15" customWidth="1"/>
    <col min="35" max="35" width="11.140625" style="94" customWidth="1"/>
    <col min="36" max="36" width="11.140625" style="15" customWidth="1"/>
    <col min="37" max="37" width="11.140625" style="94" customWidth="1"/>
    <col min="38" max="38" width="11.140625" style="15" customWidth="1"/>
    <col min="39" max="39" width="2.7109375" style="15" customWidth="1"/>
    <col min="40" max="40" width="11.421875" style="94" customWidth="1" outlineLevel="1"/>
    <col min="41" max="41" width="11.421875" style="15" customWidth="1"/>
    <col min="42" max="42" width="11.140625" style="94" customWidth="1"/>
    <col min="43" max="43" width="11.140625" style="15" customWidth="1"/>
    <col min="44" max="44" width="11.140625" style="94" customWidth="1"/>
    <col min="45" max="45" width="11.140625" style="15" customWidth="1"/>
    <col min="46" max="46" width="11.140625" style="94" customWidth="1"/>
    <col min="47" max="47" width="11.140625" style="15" customWidth="1"/>
    <col min="48" max="48" width="11.140625" style="94" customWidth="1"/>
    <col min="49" max="49" width="11.140625" style="15" customWidth="1"/>
    <col min="50" max="50" width="11.140625" style="94" customWidth="1"/>
    <col min="51" max="51" width="11.140625" style="15" customWidth="1"/>
    <col min="52" max="52" width="11.140625" style="94" customWidth="1"/>
    <col min="53" max="53" width="11.140625" style="15" customWidth="1"/>
    <col min="54" max="16384" width="11.421875" style="3" customWidth="1"/>
  </cols>
  <sheetData>
    <row r="1" spans="1:9" ht="12.75">
      <c r="A1" s="405"/>
      <c r="B1" s="91"/>
      <c r="C1" s="92"/>
      <c r="D1" s="92"/>
      <c r="E1" s="135"/>
      <c r="F1" s="3"/>
      <c r="G1" s="15"/>
      <c r="H1" s="95"/>
      <c r="I1" s="15"/>
    </row>
    <row r="2" spans="1:9" ht="12.75">
      <c r="A2" s="405"/>
      <c r="B2" s="91"/>
      <c r="C2" s="92"/>
      <c r="D2" s="92"/>
      <c r="E2" s="135"/>
      <c r="F2" s="3"/>
      <c r="G2" s="15"/>
      <c r="H2" s="95"/>
      <c r="I2" s="15"/>
    </row>
    <row r="3" spans="1:9" ht="12.75">
      <c r="A3" s="405"/>
      <c r="B3" s="91"/>
      <c r="C3" s="92"/>
      <c r="D3" s="92"/>
      <c r="E3" s="135"/>
      <c r="F3" s="3"/>
      <c r="G3" s="15"/>
      <c r="H3" s="95"/>
      <c r="I3" s="15"/>
    </row>
    <row r="4" spans="1:9" ht="12.75">
      <c r="A4" s="405"/>
      <c r="B4" s="91"/>
      <c r="C4" s="92"/>
      <c r="D4" s="92"/>
      <c r="E4" s="135"/>
      <c r="F4" s="3"/>
      <c r="G4" s="15"/>
      <c r="H4" s="95"/>
      <c r="I4" s="15"/>
    </row>
    <row r="5" spans="1:9" ht="12.75" customHeight="1">
      <c r="A5" s="405"/>
      <c r="B5" s="91"/>
      <c r="C5" s="92"/>
      <c r="D5" s="92"/>
      <c r="E5" s="135"/>
      <c r="F5" s="3"/>
      <c r="G5" s="15"/>
      <c r="H5" s="95"/>
      <c r="I5" s="15"/>
    </row>
    <row r="6" spans="1:53" ht="22.5" customHeight="1">
      <c r="A6" s="405"/>
      <c r="B6" s="96" t="s">
        <v>222</v>
      </c>
      <c r="C6" s="96"/>
      <c r="D6" s="96"/>
      <c r="E6" s="96"/>
      <c r="F6" s="96"/>
      <c r="G6" s="97"/>
      <c r="H6" s="506" t="s">
        <v>223</v>
      </c>
      <c r="I6" s="97"/>
      <c r="J6" s="98">
        <v>2009</v>
      </c>
      <c r="K6" s="98"/>
      <c r="L6" s="98"/>
      <c r="M6" s="98"/>
      <c r="N6" s="98"/>
      <c r="O6" s="98"/>
      <c r="P6" s="98"/>
      <c r="Q6" s="98"/>
      <c r="R6" s="98"/>
      <c r="S6" s="98"/>
      <c r="T6" s="98"/>
      <c r="U6" s="98"/>
      <c r="V6" s="98"/>
      <c r="W6" s="98"/>
      <c r="Y6" s="98">
        <v>2010</v>
      </c>
      <c r="Z6" s="98"/>
      <c r="AA6" s="98"/>
      <c r="AB6" s="98"/>
      <c r="AC6" s="98"/>
      <c r="AD6" s="98"/>
      <c r="AE6" s="98"/>
      <c r="AF6" s="98"/>
      <c r="AG6" s="98"/>
      <c r="AH6" s="98"/>
      <c r="AI6" s="98"/>
      <c r="AJ6" s="98"/>
      <c r="AK6" s="98"/>
      <c r="AL6" s="98"/>
      <c r="AN6" s="98">
        <v>2011</v>
      </c>
      <c r="AO6" s="98"/>
      <c r="AP6" s="98"/>
      <c r="AQ6" s="98"/>
      <c r="AR6" s="98"/>
      <c r="AS6" s="98"/>
      <c r="AT6" s="98"/>
      <c r="AU6" s="98"/>
      <c r="AV6" s="98"/>
      <c r="AW6" s="98"/>
      <c r="AX6" s="98"/>
      <c r="AY6" s="98"/>
      <c r="AZ6" s="98"/>
      <c r="BA6" s="98"/>
    </row>
    <row r="7" spans="1:53" ht="28.5" customHeight="1">
      <c r="A7" s="405"/>
      <c r="B7" s="96"/>
      <c r="C7" s="96"/>
      <c r="D7" s="96"/>
      <c r="E7" s="96"/>
      <c r="F7" s="96"/>
      <c r="G7" s="97"/>
      <c r="H7" s="506"/>
      <c r="I7" s="97"/>
      <c r="J7" s="99" t="s">
        <v>224</v>
      </c>
      <c r="K7" s="100" t="s">
        <v>225</v>
      </c>
      <c r="L7" s="99" t="s">
        <v>226</v>
      </c>
      <c r="M7" s="100" t="s">
        <v>227</v>
      </c>
      <c r="N7" s="101" t="s">
        <v>228</v>
      </c>
      <c r="O7" s="102" t="s">
        <v>229</v>
      </c>
      <c r="P7" s="99" t="s">
        <v>230</v>
      </c>
      <c r="Q7" s="100" t="s">
        <v>231</v>
      </c>
      <c r="R7" s="99" t="s">
        <v>232</v>
      </c>
      <c r="S7" s="100" t="s">
        <v>233</v>
      </c>
      <c r="T7" s="101" t="s">
        <v>234</v>
      </c>
      <c r="U7" s="100" t="s">
        <v>235</v>
      </c>
      <c r="V7" s="103" t="s">
        <v>236</v>
      </c>
      <c r="W7" s="100" t="s">
        <v>237</v>
      </c>
      <c r="Y7" s="99" t="s">
        <v>238</v>
      </c>
      <c r="Z7" s="100" t="s">
        <v>239</v>
      </c>
      <c r="AA7" s="99" t="s">
        <v>240</v>
      </c>
      <c r="AB7" s="100" t="s">
        <v>241</v>
      </c>
      <c r="AC7" s="101" t="s">
        <v>242</v>
      </c>
      <c r="AD7" s="102" t="s">
        <v>243</v>
      </c>
      <c r="AE7" s="99" t="s">
        <v>244</v>
      </c>
      <c r="AF7" s="100" t="s">
        <v>245</v>
      </c>
      <c r="AG7" s="99" t="s">
        <v>246</v>
      </c>
      <c r="AH7" s="100" t="s">
        <v>247</v>
      </c>
      <c r="AI7" s="101" t="s">
        <v>248</v>
      </c>
      <c r="AJ7" s="100" t="s">
        <v>249</v>
      </c>
      <c r="AK7" s="103" t="s">
        <v>250</v>
      </c>
      <c r="AL7" s="100" t="s">
        <v>251</v>
      </c>
      <c r="AN7" s="99" t="s">
        <v>252</v>
      </c>
      <c r="AO7" s="100" t="s">
        <v>253</v>
      </c>
      <c r="AP7" s="99" t="s">
        <v>254</v>
      </c>
      <c r="AQ7" s="100" t="s">
        <v>255</v>
      </c>
      <c r="AR7" s="101" t="s">
        <v>256</v>
      </c>
      <c r="AS7" s="102" t="s">
        <v>257</v>
      </c>
      <c r="AT7" s="99" t="s">
        <v>258</v>
      </c>
      <c r="AU7" s="100" t="s">
        <v>259</v>
      </c>
      <c r="AV7" s="99" t="s">
        <v>260</v>
      </c>
      <c r="AW7" s="100" t="s">
        <v>261</v>
      </c>
      <c r="AX7" s="101" t="s">
        <v>262</v>
      </c>
      <c r="AY7" s="100" t="s">
        <v>263</v>
      </c>
      <c r="AZ7" s="103" t="s">
        <v>264</v>
      </c>
      <c r="BA7" s="100" t="s">
        <v>265</v>
      </c>
    </row>
    <row r="8" spans="1:53" s="15" customFormat="1" ht="8.25" customHeight="1">
      <c r="A8" s="83"/>
      <c r="B8" s="91"/>
      <c r="C8" s="92"/>
      <c r="D8" s="92"/>
      <c r="E8" s="135"/>
      <c r="H8" s="107"/>
      <c r="J8" s="104"/>
      <c r="K8" s="105"/>
      <c r="L8" s="104"/>
      <c r="M8" s="105"/>
      <c r="N8" s="104"/>
      <c r="O8" s="105"/>
      <c r="P8" s="104"/>
      <c r="Q8" s="105"/>
      <c r="R8" s="104"/>
      <c r="S8" s="105"/>
      <c r="T8" s="104"/>
      <c r="U8" s="105"/>
      <c r="V8" s="104"/>
      <c r="W8" s="105"/>
      <c r="Y8" s="104"/>
      <c r="Z8" s="105"/>
      <c r="AA8" s="104"/>
      <c r="AB8" s="105"/>
      <c r="AC8" s="104"/>
      <c r="AD8" s="105"/>
      <c r="AE8" s="104"/>
      <c r="AF8" s="105"/>
      <c r="AG8" s="104"/>
      <c r="AH8" s="105"/>
      <c r="AI8" s="104"/>
      <c r="AJ8" s="105"/>
      <c r="AK8" s="104"/>
      <c r="AL8" s="105"/>
      <c r="AN8" s="104"/>
      <c r="AO8" s="105"/>
      <c r="AP8" s="104"/>
      <c r="AQ8" s="105"/>
      <c r="AR8" s="104"/>
      <c r="AS8" s="105"/>
      <c r="AT8" s="104"/>
      <c r="AU8" s="105"/>
      <c r="AV8" s="104"/>
      <c r="AW8" s="105"/>
      <c r="AX8" s="104"/>
      <c r="AY8" s="105"/>
      <c r="AZ8" s="104"/>
      <c r="BA8" s="105"/>
    </row>
    <row r="9" spans="2:53" s="482" customFormat="1" ht="15" customHeight="1">
      <c r="B9" s="108" t="s">
        <v>267</v>
      </c>
      <c r="C9" s="108"/>
      <c r="D9" s="406"/>
      <c r="E9" s="711"/>
      <c r="F9" s="712"/>
      <c r="G9" s="486"/>
      <c r="H9" s="113"/>
      <c r="I9" s="486"/>
      <c r="J9" s="829"/>
      <c r="K9" s="110"/>
      <c r="L9" s="829"/>
      <c r="M9" s="110"/>
      <c r="N9" s="830"/>
      <c r="O9" s="831"/>
      <c r="P9" s="829"/>
      <c r="Q9" s="110"/>
      <c r="R9" s="829"/>
      <c r="S9" s="110"/>
      <c r="T9" s="830"/>
      <c r="U9" s="110"/>
      <c r="V9" s="832"/>
      <c r="W9" s="110"/>
      <c r="X9" s="484"/>
      <c r="Y9" s="829"/>
      <c r="Z9" s="110"/>
      <c r="AA9" s="829"/>
      <c r="AB9" s="110"/>
      <c r="AC9" s="830"/>
      <c r="AD9" s="831"/>
      <c r="AE9" s="829"/>
      <c r="AF9" s="110"/>
      <c r="AG9" s="829"/>
      <c r="AH9" s="110"/>
      <c r="AI9" s="830"/>
      <c r="AJ9" s="110"/>
      <c r="AK9" s="832"/>
      <c r="AL9" s="110"/>
      <c r="AM9" s="484"/>
      <c r="AN9" s="829"/>
      <c r="AO9" s="110"/>
      <c r="AP9" s="829"/>
      <c r="AQ9" s="110"/>
      <c r="AR9" s="830"/>
      <c r="AS9" s="831"/>
      <c r="AT9" s="829"/>
      <c r="AU9" s="110"/>
      <c r="AV9" s="829"/>
      <c r="AW9" s="110"/>
      <c r="AX9" s="830"/>
      <c r="AY9" s="110"/>
      <c r="AZ9" s="832"/>
      <c r="BA9" s="110"/>
    </row>
    <row r="10" spans="2:53" s="989" customFormat="1" ht="15" customHeight="1">
      <c r="B10" s="135" t="s">
        <v>375</v>
      </c>
      <c r="C10" s="990"/>
      <c r="D10" s="991"/>
      <c r="E10" s="992"/>
      <c r="F10" s="993"/>
      <c r="G10" s="993"/>
      <c r="H10" s="994"/>
      <c r="I10" s="993"/>
      <c r="J10" s="622"/>
      <c r="K10" s="412"/>
      <c r="L10" s="622"/>
      <c r="M10" s="412"/>
      <c r="N10" s="995"/>
      <c r="O10" s="996"/>
      <c r="P10" s="997"/>
      <c r="Q10" s="684"/>
      <c r="R10" s="997"/>
      <c r="S10" s="684"/>
      <c r="T10" s="995"/>
      <c r="U10" s="998"/>
      <c r="V10" s="997"/>
      <c r="W10" s="684"/>
      <c r="X10" s="409"/>
      <c r="Y10" s="622"/>
      <c r="Z10" s="412"/>
      <c r="AA10" s="622"/>
      <c r="AB10" s="412"/>
      <c r="AC10" s="995"/>
      <c r="AD10" s="996"/>
      <c r="AE10" s="997"/>
      <c r="AF10" s="684"/>
      <c r="AG10" s="997"/>
      <c r="AH10" s="684"/>
      <c r="AI10" s="995"/>
      <c r="AJ10" s="998"/>
      <c r="AK10" s="997"/>
      <c r="AL10" s="684"/>
      <c r="AM10" s="409"/>
      <c r="AN10" s="622"/>
      <c r="AO10" s="412"/>
      <c r="AP10" s="622"/>
      <c r="AQ10" s="412"/>
      <c r="AR10" s="995"/>
      <c r="AS10" s="996"/>
      <c r="AT10" s="997"/>
      <c r="AU10" s="684"/>
      <c r="AV10" s="997"/>
      <c r="AW10" s="684"/>
      <c r="AX10" s="995"/>
      <c r="AY10" s="998"/>
      <c r="AZ10" s="997"/>
      <c r="BA10" s="684"/>
    </row>
    <row r="11" spans="2:53" s="989" customFormat="1" ht="15" customHeight="1">
      <c r="B11" s="135" t="s">
        <v>376</v>
      </c>
      <c r="C11" s="990"/>
      <c r="D11" s="991"/>
      <c r="E11" s="992"/>
      <c r="F11" s="993"/>
      <c r="G11" s="993"/>
      <c r="H11" s="994"/>
      <c r="I11" s="993"/>
      <c r="J11" s="622"/>
      <c r="K11" s="412"/>
      <c r="L11" s="622"/>
      <c r="M11" s="412"/>
      <c r="N11" s="995"/>
      <c r="O11" s="996"/>
      <c r="P11" s="997"/>
      <c r="Q11" s="684"/>
      <c r="R11" s="997"/>
      <c r="S11" s="684"/>
      <c r="T11" s="995"/>
      <c r="U11" s="998"/>
      <c r="V11" s="997"/>
      <c r="W11" s="684"/>
      <c r="X11" s="490"/>
      <c r="Y11" s="622"/>
      <c r="Z11" s="412"/>
      <c r="AA11" s="622"/>
      <c r="AB11" s="412"/>
      <c r="AC11" s="995"/>
      <c r="AD11" s="996"/>
      <c r="AE11" s="997"/>
      <c r="AF11" s="684"/>
      <c r="AG11" s="997"/>
      <c r="AH11" s="684"/>
      <c r="AI11" s="995"/>
      <c r="AJ11" s="998"/>
      <c r="AK11" s="997"/>
      <c r="AL11" s="684"/>
      <c r="AM11" s="490"/>
      <c r="AN11" s="622"/>
      <c r="AO11" s="412"/>
      <c r="AP11" s="622"/>
      <c r="AQ11" s="412"/>
      <c r="AR11" s="995"/>
      <c r="AS11" s="996"/>
      <c r="AT11" s="997"/>
      <c r="AU11" s="684"/>
      <c r="AV11" s="997"/>
      <c r="AW11" s="684"/>
      <c r="AX11" s="995"/>
      <c r="AY11" s="998"/>
      <c r="AZ11" s="997"/>
      <c r="BA11" s="684"/>
    </row>
    <row r="12" spans="1:53" s="484" customFormat="1" ht="15" customHeight="1">
      <c r="A12" s="774"/>
      <c r="B12" s="532"/>
      <c r="C12" s="165" t="s">
        <v>638</v>
      </c>
      <c r="D12" s="122"/>
      <c r="E12" s="959"/>
      <c r="F12" s="531"/>
      <c r="G12" s="488"/>
      <c r="H12" s="960" t="s">
        <v>193</v>
      </c>
      <c r="I12" s="488"/>
      <c r="J12" s="128"/>
      <c r="K12" s="129"/>
      <c r="L12" s="128"/>
      <c r="M12" s="133"/>
      <c r="N12" s="128"/>
      <c r="O12" s="133"/>
      <c r="P12" s="128"/>
      <c r="Q12" s="129"/>
      <c r="R12" s="128"/>
      <c r="S12" s="133"/>
      <c r="T12" s="128"/>
      <c r="U12" s="740"/>
      <c r="V12" s="128"/>
      <c r="W12" s="131"/>
      <c r="Y12" s="128"/>
      <c r="Z12" s="129"/>
      <c r="AA12" s="128"/>
      <c r="AB12" s="133"/>
      <c r="AC12" s="128"/>
      <c r="AD12" s="133"/>
      <c r="AE12" s="128"/>
      <c r="AF12" s="129"/>
      <c r="AG12" s="128"/>
      <c r="AH12" s="133"/>
      <c r="AI12" s="128"/>
      <c r="AJ12" s="740"/>
      <c r="AK12" s="128"/>
      <c r="AL12" s="131"/>
      <c r="AN12" s="128"/>
      <c r="AO12" s="129"/>
      <c r="AP12" s="128"/>
      <c r="AQ12" s="133"/>
      <c r="AR12" s="128"/>
      <c r="AS12" s="133"/>
      <c r="AT12" s="128"/>
      <c r="AU12" s="129"/>
      <c r="AV12" s="128"/>
      <c r="AW12" s="133"/>
      <c r="AX12" s="128"/>
      <c r="AY12" s="740"/>
      <c r="AZ12" s="128"/>
      <c r="BA12" s="131"/>
    </row>
    <row r="13" spans="1:53" s="484" customFormat="1" ht="15" customHeight="1">
      <c r="A13" s="774"/>
      <c r="B13" s="825"/>
      <c r="C13" s="919" t="s">
        <v>639</v>
      </c>
      <c r="D13" s="825"/>
      <c r="E13" s="319"/>
      <c r="F13" s="320"/>
      <c r="G13" s="92"/>
      <c r="H13" s="961" t="s">
        <v>196</v>
      </c>
      <c r="I13" s="92"/>
      <c r="J13" s="962"/>
      <c r="K13" s="963"/>
      <c r="L13" s="962"/>
      <c r="M13" s="966"/>
      <c r="N13" s="962"/>
      <c r="O13" s="966"/>
      <c r="P13" s="962"/>
      <c r="Q13" s="963"/>
      <c r="R13" s="962"/>
      <c r="S13" s="966"/>
      <c r="T13" s="962"/>
      <c r="U13" s="967"/>
      <c r="V13" s="962"/>
      <c r="W13" s="964"/>
      <c r="Y13" s="962"/>
      <c r="Z13" s="963"/>
      <c r="AA13" s="962"/>
      <c r="AB13" s="966"/>
      <c r="AC13" s="962"/>
      <c r="AD13" s="966"/>
      <c r="AE13" s="962"/>
      <c r="AF13" s="963"/>
      <c r="AG13" s="962"/>
      <c r="AH13" s="966"/>
      <c r="AI13" s="962"/>
      <c r="AJ13" s="967"/>
      <c r="AK13" s="962"/>
      <c r="AL13" s="964"/>
      <c r="AN13" s="962"/>
      <c r="AO13" s="963"/>
      <c r="AP13" s="962"/>
      <c r="AQ13" s="966"/>
      <c r="AR13" s="962"/>
      <c r="AS13" s="966"/>
      <c r="AT13" s="962"/>
      <c r="AU13" s="963"/>
      <c r="AV13" s="962"/>
      <c r="AW13" s="966"/>
      <c r="AX13" s="962"/>
      <c r="AY13" s="967"/>
      <c r="AZ13" s="962"/>
      <c r="BA13" s="964"/>
    </row>
    <row r="14" spans="1:53" s="15" customFormat="1" ht="8.25" customHeight="1">
      <c r="A14" s="399"/>
      <c r="B14" s="25"/>
      <c r="C14" s="92"/>
      <c r="D14" s="92"/>
      <c r="E14" s="488"/>
      <c r="F14" s="404"/>
      <c r="G14" s="404"/>
      <c r="H14" s="574"/>
      <c r="I14" s="404"/>
      <c r="J14" s="104"/>
      <c r="K14" s="105"/>
      <c r="L14" s="104"/>
      <c r="M14" s="105"/>
      <c r="N14" s="104"/>
      <c r="O14" s="105"/>
      <c r="P14" s="104"/>
      <c r="Q14" s="105"/>
      <c r="R14" s="104"/>
      <c r="S14" s="105"/>
      <c r="T14" s="104"/>
      <c r="U14" s="105"/>
      <c r="V14" s="104"/>
      <c r="W14" s="105"/>
      <c r="Y14" s="104"/>
      <c r="Z14" s="105"/>
      <c r="AA14" s="104"/>
      <c r="AB14" s="105"/>
      <c r="AC14" s="104"/>
      <c r="AD14" s="105"/>
      <c r="AE14" s="104"/>
      <c r="AF14" s="105"/>
      <c r="AG14" s="104"/>
      <c r="AH14" s="105"/>
      <c r="AI14" s="104"/>
      <c r="AJ14" s="105"/>
      <c r="AK14" s="104"/>
      <c r="AL14" s="105"/>
      <c r="AN14" s="104"/>
      <c r="AO14" s="105"/>
      <c r="AP14" s="104"/>
      <c r="AQ14" s="105"/>
      <c r="AR14" s="104"/>
      <c r="AS14" s="105"/>
      <c r="AT14" s="104"/>
      <c r="AU14" s="105"/>
      <c r="AV14" s="104"/>
      <c r="AW14" s="105"/>
      <c r="AX14" s="104"/>
      <c r="AY14" s="105"/>
      <c r="AZ14" s="104"/>
      <c r="BA14" s="105"/>
    </row>
    <row r="15" spans="2:53" s="482" customFormat="1" ht="15" customHeight="1">
      <c r="B15" s="108" t="s">
        <v>277</v>
      </c>
      <c r="C15" s="109"/>
      <c r="D15" s="711"/>
      <c r="E15" s="711"/>
      <c r="F15" s="712"/>
      <c r="G15" s="486"/>
      <c r="H15" s="113" t="s">
        <v>133</v>
      </c>
      <c r="I15" s="486"/>
      <c r="J15" s="114"/>
      <c r="K15" s="115"/>
      <c r="L15" s="114"/>
      <c r="M15" s="115"/>
      <c r="N15" s="116"/>
      <c r="O15" s="117"/>
      <c r="P15" s="114"/>
      <c r="Q15" s="115"/>
      <c r="R15" s="114"/>
      <c r="S15" s="115"/>
      <c r="T15" s="116"/>
      <c r="U15" s="407"/>
      <c r="V15" s="114"/>
      <c r="W15" s="115"/>
      <c r="X15" s="484"/>
      <c r="Y15" s="114"/>
      <c r="Z15" s="115"/>
      <c r="AA15" s="114"/>
      <c r="AB15" s="115"/>
      <c r="AC15" s="116"/>
      <c r="AD15" s="117"/>
      <c r="AE15" s="114"/>
      <c r="AF15" s="115"/>
      <c r="AG15" s="114"/>
      <c r="AH15" s="115"/>
      <c r="AI15" s="116"/>
      <c r="AJ15" s="407"/>
      <c r="AK15" s="114"/>
      <c r="AL15" s="115"/>
      <c r="AM15" s="484"/>
      <c r="AN15" s="114"/>
      <c r="AO15" s="115"/>
      <c r="AP15" s="114"/>
      <c r="AQ15" s="115"/>
      <c r="AR15" s="116"/>
      <c r="AS15" s="117"/>
      <c r="AT15" s="114"/>
      <c r="AU15" s="115"/>
      <c r="AV15" s="114"/>
      <c r="AW15" s="115"/>
      <c r="AX15" s="116"/>
      <c r="AY15" s="407"/>
      <c r="AZ15" s="114"/>
      <c r="BA15" s="115"/>
    </row>
    <row r="16" spans="2:53" s="690" customFormat="1" ht="15" customHeight="1">
      <c r="B16" s="935" t="s">
        <v>278</v>
      </c>
      <c r="C16" s="936"/>
      <c r="D16" s="937"/>
      <c r="E16" s="937"/>
      <c r="F16" s="695"/>
      <c r="G16" s="486"/>
      <c r="H16" s="999"/>
      <c r="I16" s="486"/>
      <c r="J16" s="768"/>
      <c r="K16" s="477"/>
      <c r="L16" s="768"/>
      <c r="M16" s="477"/>
      <c r="N16" s="769"/>
      <c r="O16" s="479"/>
      <c r="P16" s="768"/>
      <c r="Q16" s="477"/>
      <c r="R16" s="768"/>
      <c r="S16" s="477"/>
      <c r="T16" s="769"/>
      <c r="U16" s="480"/>
      <c r="V16" s="768"/>
      <c r="W16" s="477"/>
      <c r="X16" s="702"/>
      <c r="Y16" s="768"/>
      <c r="Z16" s="477"/>
      <c r="AA16" s="768"/>
      <c r="AB16" s="477"/>
      <c r="AC16" s="769"/>
      <c r="AD16" s="479"/>
      <c r="AE16" s="768"/>
      <c r="AF16" s="477"/>
      <c r="AG16" s="768"/>
      <c r="AH16" s="477"/>
      <c r="AI16" s="769"/>
      <c r="AJ16" s="480"/>
      <c r="AK16" s="768"/>
      <c r="AL16" s="477"/>
      <c r="AM16" s="702"/>
      <c r="AN16" s="768"/>
      <c r="AO16" s="477"/>
      <c r="AP16" s="768"/>
      <c r="AQ16" s="477"/>
      <c r="AR16" s="769"/>
      <c r="AS16" s="479"/>
      <c r="AT16" s="768"/>
      <c r="AU16" s="477"/>
      <c r="AV16" s="768"/>
      <c r="AW16" s="477"/>
      <c r="AX16" s="769"/>
      <c r="AY16" s="480"/>
      <c r="AZ16" s="768"/>
      <c r="BA16" s="477"/>
    </row>
    <row r="17" spans="1:53" ht="8.25" customHeight="1">
      <c r="A17" s="399"/>
      <c r="B17" s="25"/>
      <c r="C17" s="92"/>
      <c r="D17" s="92"/>
      <c r="E17" s="488"/>
      <c r="F17" s="404"/>
      <c r="H17" s="574"/>
      <c r="J17" s="104"/>
      <c r="K17" s="105"/>
      <c r="L17" s="104"/>
      <c r="M17" s="105"/>
      <c r="N17" s="104"/>
      <c r="O17" s="105"/>
      <c r="P17" s="104"/>
      <c r="Q17" s="105"/>
      <c r="R17" s="104"/>
      <c r="S17" s="105"/>
      <c r="T17" s="104"/>
      <c r="U17" s="105"/>
      <c r="V17" s="104"/>
      <c r="W17" s="105"/>
      <c r="Y17" s="104"/>
      <c r="Z17" s="105"/>
      <c r="AA17" s="104"/>
      <c r="AB17" s="105"/>
      <c r="AC17" s="104"/>
      <c r="AD17" s="105"/>
      <c r="AE17" s="104"/>
      <c r="AF17" s="105"/>
      <c r="AG17" s="104"/>
      <c r="AH17" s="105"/>
      <c r="AI17" s="104"/>
      <c r="AJ17" s="105"/>
      <c r="AK17" s="104"/>
      <c r="AL17" s="105"/>
      <c r="AN17" s="104"/>
      <c r="AO17" s="105"/>
      <c r="AP17" s="104"/>
      <c r="AQ17" s="105"/>
      <c r="AR17" s="104"/>
      <c r="AS17" s="105"/>
      <c r="AT17" s="104"/>
      <c r="AU17" s="105"/>
      <c r="AV17" s="104"/>
      <c r="AW17" s="105"/>
      <c r="AX17" s="104"/>
      <c r="AY17" s="105"/>
      <c r="AZ17" s="104"/>
      <c r="BA17" s="105"/>
    </row>
    <row r="18" spans="1:53" s="484" customFormat="1" ht="15" customHeight="1">
      <c r="A18" s="482"/>
      <c r="B18" s="108" t="s">
        <v>131</v>
      </c>
      <c r="C18" s="109"/>
      <c r="D18" s="711"/>
      <c r="E18" s="711"/>
      <c r="F18" s="712"/>
      <c r="G18" s="486"/>
      <c r="H18" s="113" t="s">
        <v>136</v>
      </c>
      <c r="I18" s="486"/>
      <c r="J18" s="114"/>
      <c r="K18" s="115"/>
      <c r="L18" s="114"/>
      <c r="M18" s="115"/>
      <c r="N18" s="116"/>
      <c r="O18" s="117"/>
      <c r="P18" s="114"/>
      <c r="Q18" s="115"/>
      <c r="R18" s="114"/>
      <c r="S18" s="115"/>
      <c r="T18" s="116"/>
      <c r="U18" s="407"/>
      <c r="V18" s="114"/>
      <c r="W18" s="115"/>
      <c r="Y18" s="114"/>
      <c r="Z18" s="115"/>
      <c r="AA18" s="114"/>
      <c r="AB18" s="115"/>
      <c r="AC18" s="116"/>
      <c r="AD18" s="117"/>
      <c r="AE18" s="114"/>
      <c r="AF18" s="115"/>
      <c r="AG18" s="114"/>
      <c r="AH18" s="115"/>
      <c r="AI18" s="116"/>
      <c r="AJ18" s="407"/>
      <c r="AK18" s="114"/>
      <c r="AL18" s="115"/>
      <c r="AN18" s="114"/>
      <c r="AO18" s="115"/>
      <c r="AP18" s="114"/>
      <c r="AQ18" s="115"/>
      <c r="AR18" s="116"/>
      <c r="AS18" s="117"/>
      <c r="AT18" s="114"/>
      <c r="AU18" s="115"/>
      <c r="AV18" s="114"/>
      <c r="AW18" s="115"/>
      <c r="AX18" s="116"/>
      <c r="AY18" s="407"/>
      <c r="AZ18" s="114"/>
      <c r="BA18" s="115"/>
    </row>
    <row r="19" spans="1:53" s="702" customFormat="1" ht="15" customHeight="1">
      <c r="A19" s="690"/>
      <c r="B19" s="935" t="s">
        <v>278</v>
      </c>
      <c r="C19" s="936"/>
      <c r="D19" s="937"/>
      <c r="E19" s="937"/>
      <c r="F19" s="695"/>
      <c r="G19" s="486"/>
      <c r="H19" s="999"/>
      <c r="I19" s="486"/>
      <c r="J19" s="768"/>
      <c r="K19" s="477"/>
      <c r="L19" s="768"/>
      <c r="M19" s="477"/>
      <c r="N19" s="769"/>
      <c r="O19" s="479"/>
      <c r="P19" s="768"/>
      <c r="Q19" s="477"/>
      <c r="R19" s="768"/>
      <c r="S19" s="477"/>
      <c r="T19" s="769"/>
      <c r="U19" s="480"/>
      <c r="V19" s="768"/>
      <c r="W19" s="477"/>
      <c r="Y19" s="768"/>
      <c r="Z19" s="477"/>
      <c r="AA19" s="768"/>
      <c r="AB19" s="477"/>
      <c r="AC19" s="769"/>
      <c r="AD19" s="479"/>
      <c r="AE19" s="768"/>
      <c r="AF19" s="477"/>
      <c r="AG19" s="768"/>
      <c r="AH19" s="477"/>
      <c r="AI19" s="769"/>
      <c r="AJ19" s="480"/>
      <c r="AK19" s="768"/>
      <c r="AL19" s="477"/>
      <c r="AN19" s="768"/>
      <c r="AO19" s="477"/>
      <c r="AP19" s="768"/>
      <c r="AQ19" s="477"/>
      <c r="AR19" s="769"/>
      <c r="AS19" s="479"/>
      <c r="AT19" s="768"/>
      <c r="AU19" s="477"/>
      <c r="AV19" s="768"/>
      <c r="AW19" s="477"/>
      <c r="AX19" s="769"/>
      <c r="AY19" s="480"/>
      <c r="AZ19" s="768"/>
      <c r="BA19" s="477"/>
    </row>
    <row r="20" spans="1:9" ht="15.75">
      <c r="A20" s="399"/>
      <c r="B20" s="404"/>
      <c r="C20" s="404"/>
      <c r="D20" s="404"/>
      <c r="E20" s="404"/>
      <c r="F20" s="508"/>
      <c r="G20" s="508"/>
      <c r="H20" s="1000"/>
      <c r="I20" s="508"/>
    </row>
    <row r="21" spans="1:40" ht="15">
      <c r="A21" s="399"/>
      <c r="C21" s="404"/>
      <c r="D21" s="404"/>
      <c r="E21" s="404"/>
      <c r="G21" s="508"/>
      <c r="H21" s="1000"/>
      <c r="I21" s="508"/>
      <c r="J21" s="25" t="s">
        <v>640</v>
      </c>
      <c r="Y21" s="23" t="s">
        <v>641</v>
      </c>
      <c r="AN21" s="23"/>
    </row>
    <row r="22" spans="1:40" ht="15">
      <c r="A22" s="399"/>
      <c r="C22" s="404"/>
      <c r="D22" s="404"/>
      <c r="E22" s="404"/>
      <c r="G22" s="508"/>
      <c r="H22" s="1000"/>
      <c r="I22" s="508"/>
      <c r="J22" s="23"/>
      <c r="Y22" s="23" t="s">
        <v>642</v>
      </c>
      <c r="AN22" s="23"/>
    </row>
  </sheetData>
  <sheetProtection selectLockedCells="1" selectUnlockedCells="1"/>
  <mergeCells count="5">
    <mergeCell ref="B6:F7"/>
    <mergeCell ref="H6:H7"/>
    <mergeCell ref="J6:W6"/>
    <mergeCell ref="Y6:AL6"/>
    <mergeCell ref="AN6:BA6"/>
  </mergeCells>
  <conditionalFormatting sqref="B19 B16">
    <cfRule type="expression" priority="1" dxfId="0" stopIfTrue="1">
      <formula>$IV15="***"</formula>
    </cfRule>
  </conditionalFormatting>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colBreaks count="2" manualBreakCount="2">
    <brk id="23" max="65535" man="1"/>
    <brk id="38" max="65535" man="1"/>
  </colBreaks>
  <drawing r:id="rId1"/>
</worksheet>
</file>

<file path=xl/worksheets/sheet2.xml><?xml version="1.0" encoding="utf-8"?>
<worksheet xmlns="http://schemas.openxmlformats.org/spreadsheetml/2006/main" xmlns:r="http://schemas.openxmlformats.org/officeDocument/2006/relationships">
  <sheetPr codeName="Feuil2">
    <tabColor indexed="15"/>
  </sheetPr>
  <dimension ref="A4:S118"/>
  <sheetViews>
    <sheetView showGridLines="0" showOutlineSymbols="0" view="pageBreakPreview" zoomScale="70" zoomScaleNormal="70" zoomScaleSheetLayoutView="70" workbookViewId="0" topLeftCell="B1">
      <pane ySplit="3" topLeftCell="A4" activePane="bottomLeft" state="frozen"/>
      <selection pane="topLeft" activeCell="B1" sqref="B1"/>
      <selection pane="bottomLeft" activeCell="J11" sqref="A1:IV65536"/>
    </sheetView>
  </sheetViews>
  <sheetFormatPr defaultColWidth="10.28125" defaultRowHeight="12.75"/>
  <cols>
    <col min="1" max="1" width="28.57421875" style="1" hidden="1" customWidth="1"/>
    <col min="2" max="2" width="2.421875" style="1" customWidth="1"/>
    <col min="3" max="3" width="4.140625" style="44" customWidth="1"/>
    <col min="4" max="4" width="11.8515625" style="45" customWidth="1"/>
    <col min="5" max="5" width="1.1484375" style="46" customWidth="1"/>
    <col min="6" max="6" width="55.7109375" style="47" customWidth="1"/>
    <col min="7" max="7" width="0.9921875" style="46" customWidth="1"/>
    <col min="8" max="8" width="160.00390625" style="48" customWidth="1"/>
    <col min="9" max="9" width="4.28125" style="1" customWidth="1"/>
    <col min="10" max="10" width="15.57421875" style="1" customWidth="1"/>
    <col min="11" max="11" width="14.8515625" style="1" customWidth="1"/>
    <col min="12" max="16384" width="11.421875" style="1" customWidth="1"/>
  </cols>
  <sheetData>
    <row r="4" spans="3:9" ht="18">
      <c r="C4" s="44" t="s">
        <v>0</v>
      </c>
      <c r="D4" s="49"/>
      <c r="E4" s="50"/>
      <c r="F4" s="48"/>
      <c r="G4" s="50"/>
      <c r="I4" s="51"/>
    </row>
    <row r="5" spans="3:9" ht="12.75">
      <c r="C5" s="51"/>
      <c r="D5" s="52"/>
      <c r="E5" s="53"/>
      <c r="F5" s="54"/>
      <c r="G5" s="50"/>
      <c r="I5" s="51"/>
    </row>
    <row r="6" spans="3:9" ht="19.5" customHeight="1">
      <c r="C6" s="51"/>
      <c r="D6" s="55" t="s">
        <v>1</v>
      </c>
      <c r="E6" s="53"/>
      <c r="F6" s="54"/>
      <c r="G6" s="50"/>
      <c r="I6" s="51"/>
    </row>
    <row r="7" spans="3:9" ht="13.5">
      <c r="C7" s="51"/>
      <c r="D7" s="56" t="s">
        <v>2</v>
      </c>
      <c r="E7" s="53"/>
      <c r="F7" s="57" t="s">
        <v>3</v>
      </c>
      <c r="G7" s="50"/>
      <c r="H7" s="57" t="s">
        <v>4</v>
      </c>
      <c r="I7" s="51"/>
    </row>
    <row r="8" spans="3:9" ht="13.5">
      <c r="C8" s="51"/>
      <c r="D8" s="52"/>
      <c r="E8" s="53"/>
      <c r="F8" s="54"/>
      <c r="G8" s="50"/>
      <c r="I8" s="51"/>
    </row>
    <row r="9" spans="4:9" ht="18">
      <c r="D9" s="55" t="s">
        <v>5</v>
      </c>
      <c r="E9" s="50"/>
      <c r="F9" s="48"/>
      <c r="G9" s="50"/>
      <c r="I9" s="51"/>
    </row>
    <row r="10" spans="4:9" ht="15" customHeight="1">
      <c r="D10" s="58" t="s">
        <v>6</v>
      </c>
      <c r="E10" s="53"/>
      <c r="F10" s="59" t="s">
        <v>7</v>
      </c>
      <c r="G10" s="50"/>
      <c r="H10" s="60" t="s">
        <v>8</v>
      </c>
      <c r="I10" s="51"/>
    </row>
    <row r="11" spans="4:9" ht="15" customHeight="1">
      <c r="D11" s="61" t="s">
        <v>9</v>
      </c>
      <c r="E11" s="53"/>
      <c r="F11" s="62" t="s">
        <v>10</v>
      </c>
      <c r="G11" s="50"/>
      <c r="H11" s="62" t="s">
        <v>11</v>
      </c>
      <c r="I11" s="51"/>
    </row>
    <row r="12" spans="4:9" ht="15" customHeight="1">
      <c r="D12" s="52" t="s">
        <v>12</v>
      </c>
      <c r="E12" s="53"/>
      <c r="F12" s="54" t="s">
        <v>13</v>
      </c>
      <c r="G12" s="50"/>
      <c r="H12" s="50" t="s">
        <v>14</v>
      </c>
      <c r="I12" s="51"/>
    </row>
    <row r="13" spans="4:9" ht="15" customHeight="1">
      <c r="D13" s="61" t="s">
        <v>15</v>
      </c>
      <c r="E13" s="53"/>
      <c r="F13" s="62" t="s">
        <v>16</v>
      </c>
      <c r="G13" s="50"/>
      <c r="H13" s="62" t="s">
        <v>17</v>
      </c>
      <c r="I13" s="51"/>
    </row>
    <row r="14" spans="4:9" ht="15" customHeight="1">
      <c r="D14" s="52" t="s">
        <v>18</v>
      </c>
      <c r="E14" s="53"/>
      <c r="F14" s="54" t="s">
        <v>19</v>
      </c>
      <c r="G14" s="50"/>
      <c r="H14" s="50" t="s">
        <v>20</v>
      </c>
      <c r="I14" s="51"/>
    </row>
    <row r="15" spans="4:9" ht="15" customHeight="1">
      <c r="D15" s="61" t="s">
        <v>21</v>
      </c>
      <c r="E15" s="53"/>
      <c r="F15" s="62" t="s">
        <v>22</v>
      </c>
      <c r="G15" s="50"/>
      <c r="H15" s="62" t="s">
        <v>23</v>
      </c>
      <c r="I15" s="51"/>
    </row>
    <row r="16" spans="4:9" ht="39.75" customHeight="1">
      <c r="D16" s="52" t="s">
        <v>24</v>
      </c>
      <c r="E16" s="53"/>
      <c r="F16" s="54" t="s">
        <v>25</v>
      </c>
      <c r="G16" s="50"/>
      <c r="H16" s="50" t="s">
        <v>26</v>
      </c>
      <c r="I16" s="51"/>
    </row>
    <row r="17" spans="4:9" ht="30" customHeight="1">
      <c r="D17" s="61" t="s">
        <v>27</v>
      </c>
      <c r="E17" s="53"/>
      <c r="F17" s="62" t="s">
        <v>28</v>
      </c>
      <c r="G17" s="50"/>
      <c r="H17" s="62" t="s">
        <v>29</v>
      </c>
      <c r="I17" s="51"/>
    </row>
    <row r="18" spans="4:9" ht="29.25" customHeight="1">
      <c r="D18" s="52" t="s">
        <v>30</v>
      </c>
      <c r="E18" s="53"/>
      <c r="F18" s="54" t="s">
        <v>31</v>
      </c>
      <c r="G18" s="50"/>
      <c r="H18" s="53" t="s">
        <v>32</v>
      </c>
      <c r="I18" s="51"/>
    </row>
    <row r="19" spans="4:9" ht="29.25" customHeight="1">
      <c r="D19" s="61" t="s">
        <v>33</v>
      </c>
      <c r="E19" s="53"/>
      <c r="F19" s="62" t="s">
        <v>34</v>
      </c>
      <c r="G19" s="50"/>
      <c r="H19" s="63" t="s">
        <v>35</v>
      </c>
      <c r="I19" s="51"/>
    </row>
    <row r="20" spans="4:9" ht="29.25" customHeight="1">
      <c r="D20" s="52" t="s">
        <v>36</v>
      </c>
      <c r="E20" s="53"/>
      <c r="F20" s="54" t="s">
        <v>37</v>
      </c>
      <c r="G20" s="50"/>
      <c r="H20" s="50" t="s">
        <v>38</v>
      </c>
      <c r="I20" s="51"/>
    </row>
    <row r="21" spans="4:9" ht="29.25" customHeight="1">
      <c r="D21" s="61" t="s">
        <v>39</v>
      </c>
      <c r="E21" s="53"/>
      <c r="F21" s="62" t="s">
        <v>40</v>
      </c>
      <c r="G21" s="50"/>
      <c r="H21" s="63" t="s">
        <v>41</v>
      </c>
      <c r="I21" s="51"/>
    </row>
    <row r="22" spans="4:9" ht="29.25" customHeight="1">
      <c r="D22" s="52" t="s">
        <v>42</v>
      </c>
      <c r="E22" s="53"/>
      <c r="F22" s="54" t="s">
        <v>43</v>
      </c>
      <c r="G22" s="50"/>
      <c r="H22" s="64" t="s">
        <v>44</v>
      </c>
      <c r="I22" s="51"/>
    </row>
    <row r="23" spans="4:9" ht="29.25" customHeight="1">
      <c r="D23" s="61" t="s">
        <v>45</v>
      </c>
      <c r="E23" s="53"/>
      <c r="F23" s="62" t="s">
        <v>46</v>
      </c>
      <c r="G23" s="50"/>
      <c r="H23" s="62" t="s">
        <v>47</v>
      </c>
      <c r="I23" s="51"/>
    </row>
    <row r="24" spans="4:9" ht="29.25" customHeight="1">
      <c r="D24" s="65" t="s">
        <v>48</v>
      </c>
      <c r="E24" s="53"/>
      <c r="F24" s="66" t="s">
        <v>49</v>
      </c>
      <c r="G24" s="50"/>
      <c r="H24" s="67" t="s">
        <v>50</v>
      </c>
      <c r="I24" s="51"/>
    </row>
    <row r="25" spans="4:9" ht="18.75">
      <c r="D25" s="49"/>
      <c r="E25" s="50"/>
      <c r="F25" s="48"/>
      <c r="G25" s="50"/>
      <c r="I25" s="68"/>
    </row>
    <row r="26" spans="4:9" ht="18">
      <c r="D26" s="55" t="s">
        <v>51</v>
      </c>
      <c r="E26" s="50"/>
      <c r="F26" s="48"/>
      <c r="G26" s="50"/>
      <c r="I26" s="51"/>
    </row>
    <row r="27" spans="4:9" ht="15" customHeight="1">
      <c r="D27" s="69" t="s">
        <v>52</v>
      </c>
      <c r="E27" s="53"/>
      <c r="F27" s="70" t="s">
        <v>53</v>
      </c>
      <c r="G27" s="50"/>
      <c r="H27" s="70" t="s">
        <v>54</v>
      </c>
      <c r="I27" s="51"/>
    </row>
    <row r="28" spans="4:9" ht="15" customHeight="1">
      <c r="D28" s="52" t="s">
        <v>55</v>
      </c>
      <c r="E28" s="53"/>
      <c r="F28" s="54" t="s">
        <v>56</v>
      </c>
      <c r="G28" s="50"/>
      <c r="H28" s="50" t="s">
        <v>57</v>
      </c>
      <c r="I28" s="51"/>
    </row>
    <row r="29" spans="4:9" ht="15" customHeight="1">
      <c r="D29" s="61" t="s">
        <v>58</v>
      </c>
      <c r="E29" s="53"/>
      <c r="F29" s="62" t="s">
        <v>59</v>
      </c>
      <c r="G29" s="50"/>
      <c r="H29" s="62" t="s">
        <v>60</v>
      </c>
      <c r="I29" s="51"/>
    </row>
    <row r="30" spans="4:9" ht="15" customHeight="1">
      <c r="D30" s="52" t="s">
        <v>61</v>
      </c>
      <c r="E30" s="53"/>
      <c r="F30" s="54" t="s">
        <v>62</v>
      </c>
      <c r="G30" s="50"/>
      <c r="H30" s="50" t="s">
        <v>63</v>
      </c>
      <c r="I30" s="51"/>
    </row>
    <row r="31" spans="4:9" ht="15" customHeight="1">
      <c r="D31" s="61" t="s">
        <v>64</v>
      </c>
      <c r="E31" s="53"/>
      <c r="F31" s="62" t="s">
        <v>65</v>
      </c>
      <c r="G31" s="50"/>
      <c r="H31" s="62" t="s">
        <v>66</v>
      </c>
      <c r="I31" s="51"/>
    </row>
    <row r="32" spans="4:9" ht="15" customHeight="1">
      <c r="D32" s="52" t="s">
        <v>67</v>
      </c>
      <c r="E32" s="53"/>
      <c r="F32" s="54" t="s">
        <v>68</v>
      </c>
      <c r="G32" s="50"/>
      <c r="H32" s="50" t="s">
        <v>69</v>
      </c>
      <c r="I32" s="51"/>
    </row>
    <row r="33" spans="4:9" ht="15" customHeight="1">
      <c r="D33" s="61" t="s">
        <v>70</v>
      </c>
      <c r="E33" s="53"/>
      <c r="F33" s="62" t="s">
        <v>71</v>
      </c>
      <c r="G33" s="50"/>
      <c r="H33" s="62" t="s">
        <v>72</v>
      </c>
      <c r="I33" s="51"/>
    </row>
    <row r="34" spans="4:9" ht="15" customHeight="1">
      <c r="D34" s="52" t="s">
        <v>73</v>
      </c>
      <c r="E34" s="53"/>
      <c r="F34" s="54" t="s">
        <v>74</v>
      </c>
      <c r="G34" s="50"/>
      <c r="H34" s="50" t="s">
        <v>75</v>
      </c>
      <c r="I34" s="51"/>
    </row>
    <row r="35" spans="4:9" ht="15" customHeight="1">
      <c r="D35" s="61" t="s">
        <v>76</v>
      </c>
      <c r="E35" s="53"/>
      <c r="F35" s="62" t="s">
        <v>77</v>
      </c>
      <c r="G35" s="50"/>
      <c r="H35" s="63" t="s">
        <v>78</v>
      </c>
      <c r="I35" s="51"/>
    </row>
    <row r="36" spans="4:9" ht="15" customHeight="1">
      <c r="D36" s="52" t="s">
        <v>79</v>
      </c>
      <c r="E36" s="53"/>
      <c r="F36" s="54" t="s">
        <v>80</v>
      </c>
      <c r="G36" s="50"/>
      <c r="H36" s="50" t="s">
        <v>81</v>
      </c>
      <c r="I36" s="51"/>
    </row>
    <row r="37" spans="4:9" ht="15" customHeight="1">
      <c r="D37" s="61" t="s">
        <v>82</v>
      </c>
      <c r="E37" s="53"/>
      <c r="F37" s="62" t="s">
        <v>83</v>
      </c>
      <c r="G37" s="50"/>
      <c r="H37" s="62" t="s">
        <v>84</v>
      </c>
      <c r="I37" s="51"/>
    </row>
    <row r="38" spans="4:9" ht="15" customHeight="1">
      <c r="D38" s="52" t="s">
        <v>85</v>
      </c>
      <c r="E38" s="53"/>
      <c r="F38" s="54" t="s">
        <v>86</v>
      </c>
      <c r="G38" s="50"/>
      <c r="H38" s="50" t="s">
        <v>87</v>
      </c>
      <c r="I38" s="51"/>
    </row>
    <row r="39" spans="4:9" ht="15" customHeight="1">
      <c r="D39" s="61" t="s">
        <v>88</v>
      </c>
      <c r="E39" s="53"/>
      <c r="F39" s="62" t="s">
        <v>89</v>
      </c>
      <c r="G39" s="50"/>
      <c r="H39" s="62" t="s">
        <v>90</v>
      </c>
      <c r="I39" s="51"/>
    </row>
    <row r="40" spans="4:9" ht="15" customHeight="1">
      <c r="D40" s="52" t="s">
        <v>91</v>
      </c>
      <c r="E40" s="53"/>
      <c r="F40" s="54" t="s">
        <v>92</v>
      </c>
      <c r="G40" s="50"/>
      <c r="H40" s="50" t="s">
        <v>93</v>
      </c>
      <c r="I40" s="51"/>
    </row>
    <row r="41" spans="4:9" ht="15" customHeight="1">
      <c r="D41" s="61" t="s">
        <v>94</v>
      </c>
      <c r="E41" s="53"/>
      <c r="F41" s="62" t="s">
        <v>95</v>
      </c>
      <c r="G41" s="50"/>
      <c r="H41" s="62" t="s">
        <v>96</v>
      </c>
      <c r="I41" s="51"/>
    </row>
    <row r="42" spans="4:9" ht="15" customHeight="1">
      <c r="D42" s="52" t="s">
        <v>97</v>
      </c>
      <c r="E42" s="53"/>
      <c r="F42" s="54" t="s">
        <v>98</v>
      </c>
      <c r="G42" s="50"/>
      <c r="H42" s="50" t="s">
        <v>99</v>
      </c>
      <c r="I42" s="51"/>
    </row>
    <row r="43" spans="4:9" ht="15" customHeight="1">
      <c r="D43" s="61" t="s">
        <v>100</v>
      </c>
      <c r="E43" s="53"/>
      <c r="F43" s="62" t="s">
        <v>101</v>
      </c>
      <c r="G43" s="50"/>
      <c r="H43" s="62" t="s">
        <v>102</v>
      </c>
      <c r="I43" s="51"/>
    </row>
    <row r="44" spans="4:9" ht="39.75" customHeight="1">
      <c r="D44" s="65" t="s">
        <v>103</v>
      </c>
      <c r="E44" s="53"/>
      <c r="F44" s="67" t="s">
        <v>104</v>
      </c>
      <c r="G44" s="50"/>
      <c r="H44" s="67" t="s">
        <v>105</v>
      </c>
      <c r="I44" s="51"/>
    </row>
    <row r="45" ht="18.75"/>
    <row r="46" ht="22.5" customHeight="1">
      <c r="C46" s="44" t="s">
        <v>106</v>
      </c>
    </row>
    <row r="47" ht="9.75" customHeight="1"/>
    <row r="48" spans="1:4" ht="15" customHeight="1">
      <c r="A48" s="71"/>
      <c r="B48" s="71"/>
      <c r="D48" s="72" t="s">
        <v>107</v>
      </c>
    </row>
    <row r="49" spans="4:9" ht="15" customHeight="1">
      <c r="D49" s="58" t="s">
        <v>108</v>
      </c>
      <c r="E49" s="53"/>
      <c r="F49" s="59" t="s">
        <v>109</v>
      </c>
      <c r="G49" s="50"/>
      <c r="H49" s="60" t="s">
        <v>110</v>
      </c>
      <c r="I49" s="51"/>
    </row>
    <row r="50" spans="4:9" ht="39.75" customHeight="1">
      <c r="D50" s="61" t="s">
        <v>111</v>
      </c>
      <c r="E50" s="53"/>
      <c r="F50" s="62" t="s">
        <v>112</v>
      </c>
      <c r="G50" s="50"/>
      <c r="H50" s="62" t="s">
        <v>113</v>
      </c>
      <c r="I50" s="51"/>
    </row>
    <row r="51" spans="4:9" ht="15" customHeight="1">
      <c r="D51" s="52" t="s">
        <v>114</v>
      </c>
      <c r="E51" s="53"/>
      <c r="F51" s="54" t="s">
        <v>115</v>
      </c>
      <c r="G51" s="50"/>
      <c r="H51" s="50" t="s">
        <v>116</v>
      </c>
      <c r="I51" s="51"/>
    </row>
    <row r="52" spans="4:9" ht="15" customHeight="1">
      <c r="D52" s="61" t="s">
        <v>117</v>
      </c>
      <c r="E52" s="53"/>
      <c r="F52" s="62" t="s">
        <v>118</v>
      </c>
      <c r="G52" s="50"/>
      <c r="H52" s="62" t="s">
        <v>119</v>
      </c>
      <c r="I52" s="51"/>
    </row>
    <row r="53" spans="4:9" ht="15" customHeight="1">
      <c r="D53" s="52" t="s">
        <v>120</v>
      </c>
      <c r="E53" s="53"/>
      <c r="F53" s="54" t="s">
        <v>121</v>
      </c>
      <c r="G53" s="50"/>
      <c r="H53" s="50" t="s">
        <v>122</v>
      </c>
      <c r="I53" s="51"/>
    </row>
    <row r="54" spans="4:9" ht="39.75" customHeight="1">
      <c r="D54" s="61" t="s">
        <v>123</v>
      </c>
      <c r="E54" s="53"/>
      <c r="F54" s="62" t="s">
        <v>124</v>
      </c>
      <c r="G54" s="50"/>
      <c r="H54" s="62" t="s">
        <v>125</v>
      </c>
      <c r="I54" s="51"/>
    </row>
    <row r="55" spans="4:9" ht="30" customHeight="1">
      <c r="D55" s="65" t="s">
        <v>126</v>
      </c>
      <c r="E55" s="53"/>
      <c r="F55" s="66" t="s">
        <v>127</v>
      </c>
      <c r="G55" s="50"/>
      <c r="H55" s="67" t="s">
        <v>128</v>
      </c>
      <c r="I55" s="51"/>
    </row>
    <row r="56" spans="1:8" s="51" customFormat="1" ht="18.75">
      <c r="A56" s="73"/>
      <c r="B56" s="73"/>
      <c r="C56" s="44"/>
      <c r="D56" s="49"/>
      <c r="E56" s="50"/>
      <c r="F56" s="48"/>
      <c r="G56" s="50"/>
      <c r="H56" s="48"/>
    </row>
    <row r="57" spans="1:8" s="51" customFormat="1" ht="15" customHeight="1">
      <c r="A57" s="73"/>
      <c r="B57" s="73"/>
      <c r="C57" s="44"/>
      <c r="D57" s="72" t="s">
        <v>129</v>
      </c>
      <c r="E57" s="50"/>
      <c r="F57" s="48"/>
      <c r="G57" s="50"/>
      <c r="H57" s="48"/>
    </row>
    <row r="58" spans="4:9" ht="15" customHeight="1">
      <c r="D58" s="58" t="s">
        <v>130</v>
      </c>
      <c r="E58" s="53"/>
      <c r="F58" s="59" t="s">
        <v>131</v>
      </c>
      <c r="G58" s="50"/>
      <c r="H58" s="60" t="s">
        <v>132</v>
      </c>
      <c r="I58" s="51"/>
    </row>
    <row r="59" spans="4:9" ht="15" customHeight="1">
      <c r="D59" s="61" t="s">
        <v>133</v>
      </c>
      <c r="E59" s="53"/>
      <c r="F59" s="62" t="s">
        <v>134</v>
      </c>
      <c r="G59" s="50"/>
      <c r="H59" s="62" t="s">
        <v>135</v>
      </c>
      <c r="I59" s="51"/>
    </row>
    <row r="60" spans="4:9" ht="15" customHeight="1">
      <c r="D60" s="74" t="s">
        <v>136</v>
      </c>
      <c r="E60" s="53"/>
      <c r="F60" s="53" t="s">
        <v>137</v>
      </c>
      <c r="G60" s="50"/>
      <c r="H60" s="50" t="s">
        <v>138</v>
      </c>
      <c r="I60" s="51"/>
    </row>
    <row r="61" spans="4:9" ht="15" customHeight="1">
      <c r="D61" s="61" t="s">
        <v>139</v>
      </c>
      <c r="E61" s="53"/>
      <c r="F61" s="62" t="s">
        <v>140</v>
      </c>
      <c r="G61" s="50"/>
      <c r="H61" s="62" t="s">
        <v>141</v>
      </c>
      <c r="I61" s="51"/>
    </row>
    <row r="62" spans="4:9" ht="30" customHeight="1">
      <c r="D62" s="52" t="s">
        <v>142</v>
      </c>
      <c r="E62" s="53"/>
      <c r="F62" s="54" t="s">
        <v>143</v>
      </c>
      <c r="G62" s="50"/>
      <c r="H62" s="50" t="s">
        <v>144</v>
      </c>
      <c r="I62" s="51"/>
    </row>
    <row r="63" spans="4:9" ht="15" customHeight="1">
      <c r="D63" s="61" t="s">
        <v>145</v>
      </c>
      <c r="E63" s="53"/>
      <c r="F63" s="62" t="s">
        <v>146</v>
      </c>
      <c r="G63" s="50"/>
      <c r="H63" s="62" t="s">
        <v>147</v>
      </c>
      <c r="I63" s="51"/>
    </row>
    <row r="64" spans="4:9" ht="15" customHeight="1">
      <c r="D64" s="65" t="s">
        <v>148</v>
      </c>
      <c r="E64" s="53"/>
      <c r="F64" s="66" t="s">
        <v>149</v>
      </c>
      <c r="G64" s="50"/>
      <c r="H64" s="67" t="s">
        <v>150</v>
      </c>
      <c r="I64" s="51"/>
    </row>
    <row r="65" spans="3:8" s="51" customFormat="1" ht="18.75">
      <c r="C65" s="44"/>
      <c r="D65" s="49"/>
      <c r="E65" s="50"/>
      <c r="F65" s="50"/>
      <c r="G65" s="50"/>
      <c r="H65" s="50"/>
    </row>
    <row r="66" spans="1:8" s="51" customFormat="1" ht="15" customHeight="1">
      <c r="A66" s="73"/>
      <c r="B66" s="73"/>
      <c r="C66" s="44"/>
      <c r="D66" s="72" t="s">
        <v>151</v>
      </c>
      <c r="E66" s="50"/>
      <c r="F66" s="48"/>
      <c r="G66" s="50"/>
      <c r="H66" s="48"/>
    </row>
    <row r="67" spans="4:9" ht="45" customHeight="1">
      <c r="D67" s="58" t="s">
        <v>152</v>
      </c>
      <c r="E67" s="53"/>
      <c r="F67" s="59" t="s">
        <v>153</v>
      </c>
      <c r="G67" s="50"/>
      <c r="H67" s="60" t="s">
        <v>154</v>
      </c>
      <c r="I67" s="51"/>
    </row>
    <row r="68" spans="4:9" ht="15" customHeight="1">
      <c r="D68" s="75" t="s">
        <v>155</v>
      </c>
      <c r="E68" s="53"/>
      <c r="F68" s="76" t="s">
        <v>156</v>
      </c>
      <c r="G68" s="50"/>
      <c r="H68" s="76" t="s">
        <v>157</v>
      </c>
      <c r="I68" s="51"/>
    </row>
    <row r="69" spans="3:8" s="51" customFormat="1" ht="18.75">
      <c r="C69" s="44"/>
      <c r="D69" s="74"/>
      <c r="E69" s="50"/>
      <c r="F69" s="50"/>
      <c r="G69" s="50"/>
      <c r="H69" s="50"/>
    </row>
    <row r="70" spans="1:8" s="51" customFormat="1" ht="15" customHeight="1">
      <c r="A70" s="73"/>
      <c r="B70" s="73"/>
      <c r="C70" s="44"/>
      <c r="D70" s="77" t="s">
        <v>158</v>
      </c>
      <c r="E70" s="50"/>
      <c r="F70" s="50"/>
      <c r="G70" s="50"/>
      <c r="H70" s="50"/>
    </row>
    <row r="71" spans="4:9" ht="15" customHeight="1">
      <c r="D71" s="58" t="s">
        <v>159</v>
      </c>
      <c r="E71" s="53"/>
      <c r="F71" s="59" t="s">
        <v>160</v>
      </c>
      <c r="G71" s="50"/>
      <c r="H71" s="60" t="s">
        <v>161</v>
      </c>
      <c r="I71" s="51"/>
    </row>
    <row r="72" spans="4:9" ht="39.75" customHeight="1">
      <c r="D72" s="75" t="s">
        <v>162</v>
      </c>
      <c r="E72" s="53"/>
      <c r="F72" s="76" t="s">
        <v>163</v>
      </c>
      <c r="G72" s="50"/>
      <c r="H72" s="76" t="s">
        <v>164</v>
      </c>
      <c r="I72" s="51"/>
    </row>
    <row r="73" spans="3:8" s="51" customFormat="1" ht="22.5" customHeight="1">
      <c r="C73" s="44"/>
      <c r="D73" s="52"/>
      <c r="E73" s="53"/>
      <c r="F73" s="54"/>
      <c r="G73" s="50"/>
      <c r="H73" s="48"/>
    </row>
    <row r="74" spans="3:8" s="51" customFormat="1" ht="23.25" customHeight="1">
      <c r="C74" s="44" t="s">
        <v>165</v>
      </c>
      <c r="D74" s="49"/>
      <c r="E74" s="50"/>
      <c r="F74" s="48"/>
      <c r="G74" s="50"/>
      <c r="H74" s="48"/>
    </row>
    <row r="75" spans="3:19" s="51" customFormat="1" ht="15" customHeight="1">
      <c r="C75" s="44"/>
      <c r="D75" s="49"/>
      <c r="E75" s="50"/>
      <c r="F75" s="48"/>
      <c r="G75" s="50"/>
      <c r="H75" s="48"/>
      <c r="I75" s="78"/>
      <c r="J75" s="78"/>
      <c r="K75" s="78"/>
      <c r="R75" s="79"/>
      <c r="S75" s="79"/>
    </row>
    <row r="76" spans="1:8" s="51" customFormat="1" ht="15" customHeight="1">
      <c r="A76" s="73"/>
      <c r="B76" s="73"/>
      <c r="C76" s="44"/>
      <c r="D76" s="72" t="s">
        <v>166</v>
      </c>
      <c r="E76" s="50"/>
      <c r="F76" s="48"/>
      <c r="G76" s="50"/>
      <c r="H76" s="48"/>
    </row>
    <row r="77" spans="4:9" ht="15" customHeight="1">
      <c r="D77" s="58" t="s">
        <v>167</v>
      </c>
      <c r="E77" s="53"/>
      <c r="F77" s="59" t="s">
        <v>168</v>
      </c>
      <c r="G77" s="50"/>
      <c r="H77" s="60" t="s">
        <v>169</v>
      </c>
      <c r="I77" s="51"/>
    </row>
    <row r="78" spans="4:9" ht="15" customHeight="1">
      <c r="D78" s="61" t="s">
        <v>170</v>
      </c>
      <c r="E78" s="53"/>
      <c r="F78" s="62" t="s">
        <v>171</v>
      </c>
      <c r="G78" s="50"/>
      <c r="H78" s="62" t="s">
        <v>172</v>
      </c>
      <c r="I78" s="51"/>
    </row>
    <row r="79" spans="4:9" ht="15" customHeight="1">
      <c r="D79" s="52" t="s">
        <v>173</v>
      </c>
      <c r="E79" s="53"/>
      <c r="F79" s="54" t="s">
        <v>174</v>
      </c>
      <c r="G79" s="50"/>
      <c r="H79" s="50" t="s">
        <v>175</v>
      </c>
      <c r="I79" s="51"/>
    </row>
    <row r="80" spans="4:9" ht="15" customHeight="1">
      <c r="D80" s="61" t="s">
        <v>176</v>
      </c>
      <c r="E80" s="53"/>
      <c r="F80" s="62" t="s">
        <v>177</v>
      </c>
      <c r="G80" s="50"/>
      <c r="H80" s="62" t="s">
        <v>178</v>
      </c>
      <c r="I80" s="51"/>
    </row>
    <row r="81" spans="4:9" ht="15" customHeight="1">
      <c r="D81" s="52" t="s">
        <v>179</v>
      </c>
      <c r="E81" s="53"/>
      <c r="F81" s="54" t="s">
        <v>180</v>
      </c>
      <c r="G81" s="50"/>
      <c r="H81" s="50" t="s">
        <v>181</v>
      </c>
      <c r="I81" s="51"/>
    </row>
    <row r="82" spans="4:9" ht="15" customHeight="1">
      <c r="D82" s="61" t="s">
        <v>182</v>
      </c>
      <c r="E82" s="53"/>
      <c r="F82" s="62" t="s">
        <v>183</v>
      </c>
      <c r="G82" s="50"/>
      <c r="H82" s="62" t="s">
        <v>184</v>
      </c>
      <c r="I82" s="51"/>
    </row>
    <row r="83" spans="4:9" ht="15" customHeight="1">
      <c r="D83" s="52" t="s">
        <v>185</v>
      </c>
      <c r="E83" s="53"/>
      <c r="F83" s="54" t="s">
        <v>186</v>
      </c>
      <c r="G83" s="50"/>
      <c r="H83" s="50" t="s">
        <v>187</v>
      </c>
      <c r="I83" s="51"/>
    </row>
    <row r="84" spans="4:9" ht="15" customHeight="1">
      <c r="D84" s="61" t="s">
        <v>188</v>
      </c>
      <c r="E84" s="53"/>
      <c r="F84" s="62" t="s">
        <v>189</v>
      </c>
      <c r="G84" s="50"/>
      <c r="H84" s="62" t="s">
        <v>190</v>
      </c>
      <c r="I84" s="51"/>
    </row>
    <row r="85" spans="4:9" ht="15" customHeight="1">
      <c r="D85" s="52" t="s">
        <v>188</v>
      </c>
      <c r="E85" s="53"/>
      <c r="F85" s="54" t="s">
        <v>191</v>
      </c>
      <c r="G85" s="50"/>
      <c r="H85" s="80" t="s">
        <v>192</v>
      </c>
      <c r="I85" s="51"/>
    </row>
    <row r="86" spans="4:9" ht="30" customHeight="1">
      <c r="D86" s="81" t="s">
        <v>193</v>
      </c>
      <c r="E86" s="53"/>
      <c r="F86" s="82" t="s">
        <v>194</v>
      </c>
      <c r="G86" s="50"/>
      <c r="H86" s="82" t="s">
        <v>195</v>
      </c>
      <c r="I86" s="51"/>
    </row>
    <row r="87" spans="4:9" ht="45" customHeight="1">
      <c r="D87" s="65" t="s">
        <v>196</v>
      </c>
      <c r="E87" s="53"/>
      <c r="F87" s="66" t="s">
        <v>197</v>
      </c>
      <c r="G87" s="50"/>
      <c r="H87" s="66" t="s">
        <v>198</v>
      </c>
      <c r="I87" s="51"/>
    </row>
    <row r="88" spans="3:11" s="51" customFormat="1" ht="18.75">
      <c r="C88" s="44"/>
      <c r="D88" s="49"/>
      <c r="E88" s="50"/>
      <c r="F88" s="48"/>
      <c r="G88" s="50"/>
      <c r="H88" s="48"/>
      <c r="I88" s="78"/>
      <c r="J88" s="78"/>
      <c r="K88" s="78"/>
    </row>
    <row r="89" spans="1:8" s="51" customFormat="1" ht="15" customHeight="1">
      <c r="A89" s="73"/>
      <c r="B89" s="73"/>
      <c r="C89" s="44"/>
      <c r="D89" s="72" t="s">
        <v>199</v>
      </c>
      <c r="E89" s="50"/>
      <c r="F89" s="48"/>
      <c r="G89" s="50"/>
      <c r="H89" s="48"/>
    </row>
    <row r="90" spans="1:8" s="51" customFormat="1" ht="15" customHeight="1">
      <c r="A90" s="73"/>
      <c r="B90" s="73"/>
      <c r="C90" s="44"/>
      <c r="D90" s="56" t="s">
        <v>200</v>
      </c>
      <c r="E90" s="53"/>
      <c r="F90" s="57" t="s">
        <v>199</v>
      </c>
      <c r="G90" s="50"/>
      <c r="H90" s="57" t="s">
        <v>201</v>
      </c>
    </row>
    <row r="91" spans="3:11" s="51" customFormat="1" ht="18.75">
      <c r="C91" s="44"/>
      <c r="D91" s="49"/>
      <c r="E91" s="50"/>
      <c r="F91" s="48"/>
      <c r="G91" s="50"/>
      <c r="H91" s="48"/>
      <c r="I91" s="78"/>
      <c r="J91" s="78"/>
      <c r="K91" s="78"/>
    </row>
    <row r="92" spans="8:11" ht="18">
      <c r="H92" s="54"/>
      <c r="I92" s="83"/>
      <c r="J92" s="83"/>
      <c r="K92" s="83"/>
    </row>
    <row r="93" spans="8:11" ht="18">
      <c r="H93" s="54"/>
      <c r="I93" s="83"/>
      <c r="J93" s="83"/>
      <c r="K93" s="83"/>
    </row>
    <row r="94" spans="2:11" ht="18">
      <c r="B94" s="84"/>
      <c r="H94" s="54"/>
      <c r="I94" s="83"/>
      <c r="J94" s="83"/>
      <c r="K94" s="83"/>
    </row>
    <row r="95" spans="1:11" ht="15" customHeight="1">
      <c r="A95" s="85" t="s">
        <v>202</v>
      </c>
      <c r="B95" s="84"/>
      <c r="I95"/>
      <c r="J95"/>
      <c r="K95" s="83"/>
    </row>
    <row r="96" spans="1:11" ht="15" customHeight="1">
      <c r="A96" s="84" t="s">
        <v>203</v>
      </c>
      <c r="B96" s="84"/>
      <c r="I96" s="39"/>
      <c r="J96" s="39"/>
      <c r="K96" s="83"/>
    </row>
    <row r="97" spans="1:11" ht="15" customHeight="1">
      <c r="A97" s="85" t="s">
        <v>204</v>
      </c>
      <c r="B97" s="85"/>
      <c r="I97" s="39"/>
      <c r="J97" s="39"/>
      <c r="K97" s="86"/>
    </row>
    <row r="98" spans="1:11" ht="15" customHeight="1">
      <c r="A98" s="84" t="s">
        <v>205</v>
      </c>
      <c r="B98" s="84"/>
      <c r="I98" s="39"/>
      <c r="J98" s="39"/>
      <c r="K98" s="86"/>
    </row>
    <row r="99" spans="1:11" ht="15" customHeight="1">
      <c r="A99" s="84" t="s">
        <v>206</v>
      </c>
      <c r="B99" s="84"/>
      <c r="I99" s="39"/>
      <c r="J99" s="39"/>
      <c r="K99" s="87"/>
    </row>
    <row r="100" spans="1:11" ht="18">
      <c r="A100" s="84" t="s">
        <v>207</v>
      </c>
      <c r="B100" s="85"/>
      <c r="I100" s="39"/>
      <c r="J100" s="39"/>
      <c r="K100" s="86"/>
    </row>
    <row r="101" spans="1:11" ht="18">
      <c r="A101" s="84" t="s">
        <v>208</v>
      </c>
      <c r="B101" s="84"/>
      <c r="I101" s="83"/>
      <c r="J101" s="88"/>
      <c r="K101" s="87"/>
    </row>
    <row r="102" spans="1:11" ht="18">
      <c r="A102" s="84" t="s">
        <v>209</v>
      </c>
      <c r="B102" s="84"/>
      <c r="J102" s="89"/>
      <c r="K102" s="86"/>
    </row>
    <row r="103" spans="1:11" ht="18">
      <c r="A103" s="84" t="s">
        <v>210</v>
      </c>
      <c r="B103" s="85"/>
      <c r="J103" s="88"/>
      <c r="K103" s="87"/>
    </row>
    <row r="104" spans="1:11" ht="18">
      <c r="A104" s="85" t="s">
        <v>211</v>
      </c>
      <c r="B104" s="84"/>
      <c r="J104" s="88"/>
      <c r="K104" s="86"/>
    </row>
    <row r="105" spans="1:11" ht="18">
      <c r="A105" s="84" t="s">
        <v>212</v>
      </c>
      <c r="B105" s="84"/>
      <c r="J105" s="83"/>
      <c r="K105" s="83"/>
    </row>
    <row r="106" spans="1:11" ht="18">
      <c r="A106" s="84" t="s">
        <v>213</v>
      </c>
      <c r="J106" s="83"/>
      <c r="K106" s="83"/>
    </row>
    <row r="107" spans="1:11" ht="18">
      <c r="A107" s="85" t="s">
        <v>214</v>
      </c>
      <c r="B107" s="85"/>
      <c r="J107" s="83"/>
      <c r="K107" s="83"/>
    </row>
    <row r="108" spans="1:11" ht="18">
      <c r="A108" s="84" t="s">
        <v>215</v>
      </c>
      <c r="J108" s="83"/>
      <c r="K108" s="83"/>
    </row>
    <row r="109" spans="1:11" ht="18">
      <c r="A109" s="84" t="s">
        <v>216</v>
      </c>
      <c r="J109" s="83"/>
      <c r="K109" s="83"/>
    </row>
    <row r="110" spans="1:11" ht="18">
      <c r="A110" s="85" t="s">
        <v>217</v>
      </c>
      <c r="J110" s="83"/>
      <c r="K110" s="83"/>
    </row>
    <row r="111" spans="1:11" ht="18">
      <c r="A111" s="84" t="s">
        <v>218</v>
      </c>
      <c r="J111" s="83"/>
      <c r="K111" s="83"/>
    </row>
    <row r="112" spans="1:11" ht="18">
      <c r="A112" s="84" t="s">
        <v>219</v>
      </c>
      <c r="J112" s="83"/>
      <c r="K112" s="83"/>
    </row>
    <row r="113" spans="10:11" ht="18">
      <c r="J113" s="83"/>
      <c r="K113" s="83"/>
    </row>
    <row r="114" spans="1:11" ht="18">
      <c r="A114" s="85" t="s">
        <v>220</v>
      </c>
      <c r="J114" s="83"/>
      <c r="K114" s="83"/>
    </row>
    <row r="115" spans="1:11" ht="18">
      <c r="A115" s="1">
        <v>2007</v>
      </c>
      <c r="J115" s="83"/>
      <c r="K115" s="83"/>
    </row>
    <row r="116" spans="1:11" ht="18">
      <c r="A116" s="1">
        <v>2008</v>
      </c>
      <c r="J116" s="83"/>
      <c r="K116" s="83"/>
    </row>
    <row r="117" spans="1:11" ht="18">
      <c r="A117" s="1">
        <v>2009</v>
      </c>
      <c r="J117" s="83"/>
      <c r="K117" s="83"/>
    </row>
    <row r="118" spans="1:11" ht="18">
      <c r="A118" s="85" t="s">
        <v>221</v>
      </c>
      <c r="J118" s="83"/>
      <c r="K118" s="83"/>
    </row>
  </sheetData>
  <sheetProtection selectLockedCells="1" selectUnlockedCells="1"/>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rowBreaks count="2" manualBreakCount="2">
    <brk id="44" max="255" man="1"/>
    <brk id="95" max="255" man="1"/>
  </rowBreaks>
  <drawing r:id="rId1"/>
</worksheet>
</file>

<file path=xl/worksheets/sheet20.xml><?xml version="1.0" encoding="utf-8"?>
<worksheet xmlns="http://schemas.openxmlformats.org/spreadsheetml/2006/main" xmlns:r="http://schemas.openxmlformats.org/officeDocument/2006/relationships">
  <sheetPr codeName="Feuil22">
    <tabColor indexed="31"/>
  </sheetPr>
  <dimension ref="A1:AL49"/>
  <sheetViews>
    <sheetView showGridLines="0" showOutlineSymbols="0" view="pageBreakPreview" zoomScale="75" zoomScaleNormal="70" zoomScaleSheetLayoutView="75" workbookViewId="0" topLeftCell="A1">
      <pane xSplit="8" ySplit="7" topLeftCell="I8" activePane="bottomRight" state="frozen"/>
      <selection pane="topLeft" activeCell="A1" sqref="A1"/>
      <selection pane="topRight" activeCell="I1" sqref="I1"/>
      <selection pane="bottomLeft" activeCell="A8" sqref="A8"/>
      <selection pane="bottomRight" activeCell="Q31" sqref="A1:IV65536"/>
    </sheetView>
  </sheetViews>
  <sheetFormatPr defaultColWidth="10.28125" defaultRowHeight="12.75" outlineLevelCol="1"/>
  <cols>
    <col min="1" max="1" width="2.8515625" style="575" customWidth="1"/>
    <col min="2" max="5" width="2.8515625" style="502" customWidth="1"/>
    <col min="6" max="6" width="50.00390625" style="502" customWidth="1"/>
    <col min="7" max="7" width="0.9921875" style="404" customWidth="1"/>
    <col min="8" max="8" width="11.421875" style="588" customWidth="1"/>
    <col min="9" max="9" width="2.7109375" style="404" customWidth="1"/>
    <col min="10" max="10" width="11.421875" style="94" customWidth="1" outlineLevel="1"/>
    <col min="11" max="11" width="11.421875" style="15" customWidth="1"/>
    <col min="12" max="12" width="11.140625" style="94" customWidth="1"/>
    <col min="13" max="13" width="11.140625" style="15" customWidth="1"/>
    <col min="14" max="14" width="13.7109375" style="94" customWidth="1"/>
    <col min="15" max="15" width="13.7109375" style="15" customWidth="1"/>
    <col min="16" max="16" width="11.140625" style="94" customWidth="1"/>
    <col min="17" max="17" width="11.140625" style="15" customWidth="1"/>
    <col min="18" max="18" width="11.140625" style="94" customWidth="1"/>
    <col min="19" max="19" width="11.140625" style="15" customWidth="1"/>
    <col min="20" max="20" width="11.140625" style="94" customWidth="1"/>
    <col min="21" max="21" width="11.140625" style="15" customWidth="1"/>
    <col min="22" max="22" width="13.7109375" style="94" customWidth="1"/>
    <col min="23" max="23" width="13.7109375" style="15" customWidth="1"/>
    <col min="24" max="24" width="2.7109375" style="404" customWidth="1"/>
    <col min="25" max="25" width="11.421875" style="94" customWidth="1" outlineLevel="1"/>
    <col min="26" max="26" width="11.421875" style="15" customWidth="1"/>
    <col min="27" max="27" width="11.140625" style="94" customWidth="1"/>
    <col min="28" max="28" width="11.140625" style="15" customWidth="1"/>
    <col min="29" max="29" width="13.7109375" style="94" customWidth="1"/>
    <col min="30" max="30" width="13.7109375" style="15" customWidth="1"/>
    <col min="31" max="31" width="11.140625" style="94" customWidth="1"/>
    <col min="32" max="32" width="11.140625" style="15" customWidth="1"/>
    <col min="33" max="33" width="11.140625" style="94" customWidth="1"/>
    <col min="34" max="34" width="11.140625" style="15" customWidth="1"/>
    <col min="35" max="35" width="11.140625" style="94" customWidth="1"/>
    <col min="36" max="36" width="11.140625" style="15" customWidth="1"/>
    <col min="37" max="37" width="13.7109375" style="94" customWidth="1"/>
    <col min="38" max="38" width="13.7109375" style="15" customWidth="1"/>
    <col min="39" max="16384" width="11.421875" style="3" customWidth="1"/>
  </cols>
  <sheetData>
    <row r="1" spans="1:24" ht="12.75">
      <c r="A1" s="405"/>
      <c r="B1" s="91"/>
      <c r="C1" s="92"/>
      <c r="D1" s="92"/>
      <c r="E1" s="135"/>
      <c r="F1" s="3"/>
      <c r="G1" s="15"/>
      <c r="H1" s="93"/>
      <c r="I1" s="15"/>
      <c r="X1" s="15"/>
    </row>
    <row r="2" spans="1:24" ht="12.75">
      <c r="A2" s="405"/>
      <c r="B2" s="91"/>
      <c r="C2" s="92"/>
      <c r="D2" s="92"/>
      <c r="E2" s="135"/>
      <c r="F2" s="3"/>
      <c r="G2" s="15"/>
      <c r="H2" s="93"/>
      <c r="I2" s="15"/>
      <c r="X2" s="15"/>
    </row>
    <row r="3" spans="1:24" ht="12.75">
      <c r="A3" s="405"/>
      <c r="B3" s="91"/>
      <c r="C3" s="92"/>
      <c r="D3" s="92"/>
      <c r="E3" s="135"/>
      <c r="F3" s="3"/>
      <c r="G3" s="15"/>
      <c r="H3" s="93"/>
      <c r="I3" s="15"/>
      <c r="X3" s="15"/>
    </row>
    <row r="4" spans="1:24" ht="12.75">
      <c r="A4" s="405"/>
      <c r="B4" s="91"/>
      <c r="C4" s="92"/>
      <c r="D4" s="92"/>
      <c r="E4" s="135"/>
      <c r="F4" s="3"/>
      <c r="G4" s="15"/>
      <c r="H4" s="93"/>
      <c r="I4" s="15"/>
      <c r="X4" s="15"/>
    </row>
    <row r="5" spans="1:24" ht="12.75">
      <c r="A5" s="405"/>
      <c r="B5" s="91"/>
      <c r="C5" s="92"/>
      <c r="D5" s="92"/>
      <c r="E5" s="135"/>
      <c r="F5" s="3"/>
      <c r="G5" s="15"/>
      <c r="H5" s="93"/>
      <c r="I5" s="15"/>
      <c r="X5" s="15"/>
    </row>
    <row r="6" spans="1:38" ht="22.5" customHeight="1">
      <c r="A6" s="405"/>
      <c r="B6" s="96" t="s">
        <v>643</v>
      </c>
      <c r="C6" s="96"/>
      <c r="D6" s="96"/>
      <c r="E6" s="96"/>
      <c r="F6" s="96"/>
      <c r="G6" s="97"/>
      <c r="H6" s="506" t="s">
        <v>223</v>
      </c>
      <c r="I6" s="97"/>
      <c r="J6" s="98">
        <v>2010</v>
      </c>
      <c r="K6" s="98"/>
      <c r="L6" s="98"/>
      <c r="M6" s="98"/>
      <c r="N6" s="98"/>
      <c r="O6" s="98"/>
      <c r="P6" s="98"/>
      <c r="Q6" s="98"/>
      <c r="R6" s="98"/>
      <c r="S6" s="98"/>
      <c r="T6" s="98"/>
      <c r="U6" s="98"/>
      <c r="V6" s="98"/>
      <c r="W6" s="98"/>
      <c r="X6" s="97"/>
      <c r="Y6" s="98">
        <v>2011</v>
      </c>
      <c r="Z6" s="98"/>
      <c r="AA6" s="98"/>
      <c r="AB6" s="98"/>
      <c r="AC6" s="98"/>
      <c r="AD6" s="98"/>
      <c r="AE6" s="98"/>
      <c r="AF6" s="98"/>
      <c r="AG6" s="98"/>
      <c r="AH6" s="98"/>
      <c r="AI6" s="98"/>
      <c r="AJ6" s="98"/>
      <c r="AK6" s="98"/>
      <c r="AL6" s="98"/>
    </row>
    <row r="7" spans="1:38" ht="28.5" customHeight="1">
      <c r="A7" s="405"/>
      <c r="B7" s="96"/>
      <c r="C7" s="96"/>
      <c r="D7" s="96"/>
      <c r="E7" s="96"/>
      <c r="F7" s="96"/>
      <c r="G7" s="97"/>
      <c r="H7" s="506"/>
      <c r="I7" s="97"/>
      <c r="J7" s="99" t="s">
        <v>238</v>
      </c>
      <c r="K7" s="100" t="s">
        <v>239</v>
      </c>
      <c r="L7" s="99" t="s">
        <v>240</v>
      </c>
      <c r="M7" s="100" t="s">
        <v>241</v>
      </c>
      <c r="N7" s="101" t="s">
        <v>644</v>
      </c>
      <c r="O7" s="102" t="s">
        <v>645</v>
      </c>
      <c r="P7" s="99" t="s">
        <v>244</v>
      </c>
      <c r="Q7" s="100" t="s">
        <v>245</v>
      </c>
      <c r="R7" s="99" t="s">
        <v>246</v>
      </c>
      <c r="S7" s="100" t="s">
        <v>247</v>
      </c>
      <c r="T7" s="101" t="s">
        <v>248</v>
      </c>
      <c r="U7" s="100" t="s">
        <v>249</v>
      </c>
      <c r="V7" s="103" t="s">
        <v>646</v>
      </c>
      <c r="W7" s="100" t="s">
        <v>647</v>
      </c>
      <c r="X7" s="97"/>
      <c r="Y7" s="99" t="s">
        <v>252</v>
      </c>
      <c r="Z7" s="100" t="s">
        <v>253</v>
      </c>
      <c r="AA7" s="99" t="s">
        <v>254</v>
      </c>
      <c r="AB7" s="100" t="s">
        <v>255</v>
      </c>
      <c r="AC7" s="101" t="s">
        <v>256</v>
      </c>
      <c r="AD7" s="102" t="s">
        <v>257</v>
      </c>
      <c r="AE7" s="99" t="s">
        <v>258</v>
      </c>
      <c r="AF7" s="100" t="s">
        <v>259</v>
      </c>
      <c r="AG7" s="99" t="s">
        <v>260</v>
      </c>
      <c r="AH7" s="100" t="s">
        <v>261</v>
      </c>
      <c r="AI7" s="101" t="s">
        <v>262</v>
      </c>
      <c r="AJ7" s="100" t="s">
        <v>263</v>
      </c>
      <c r="AK7" s="103" t="s">
        <v>264</v>
      </c>
      <c r="AL7" s="100" t="s">
        <v>265</v>
      </c>
    </row>
    <row r="8" spans="1:38" ht="5.25" customHeight="1">
      <c r="A8" s="405"/>
      <c r="B8" s="97"/>
      <c r="C8" s="97"/>
      <c r="D8" s="97"/>
      <c r="E8" s="97"/>
      <c r="F8" s="97"/>
      <c r="G8" s="97"/>
      <c r="H8" s="771"/>
      <c r="I8" s="97"/>
      <c r="J8" s="104"/>
      <c r="K8" s="105"/>
      <c r="L8" s="104"/>
      <c r="M8" s="105"/>
      <c r="N8" s="104"/>
      <c r="O8" s="105"/>
      <c r="P8" s="104"/>
      <c r="Q8" s="105"/>
      <c r="R8" s="104"/>
      <c r="S8" s="105"/>
      <c r="T8" s="104"/>
      <c r="U8" s="105"/>
      <c r="V8" s="104"/>
      <c r="W8" s="105"/>
      <c r="X8" s="97"/>
      <c r="Y8" s="104"/>
      <c r="Z8" s="105"/>
      <c r="AA8" s="104"/>
      <c r="AB8" s="105"/>
      <c r="AC8" s="104"/>
      <c r="AD8" s="105"/>
      <c r="AE8" s="104"/>
      <c r="AF8" s="105"/>
      <c r="AG8" s="104"/>
      <c r="AH8" s="105"/>
      <c r="AI8" s="104"/>
      <c r="AJ8" s="105"/>
      <c r="AK8" s="104"/>
      <c r="AL8" s="105"/>
    </row>
    <row r="9" spans="1:38" s="3" customFormat="1" ht="22.5" customHeight="1">
      <c r="A9" s="405"/>
      <c r="B9" s="106" t="s">
        <v>621</v>
      </c>
      <c r="C9" s="91"/>
      <c r="D9" s="92"/>
      <c r="E9" s="92"/>
      <c r="F9" s="135"/>
      <c r="G9" s="135"/>
      <c r="H9" s="458"/>
      <c r="I9" s="135"/>
      <c r="J9" s="828"/>
      <c r="L9" s="104"/>
      <c r="M9" s="105"/>
      <c r="N9" s="104"/>
      <c r="O9" s="105"/>
      <c r="P9" s="104"/>
      <c r="Q9" s="105"/>
      <c r="R9" s="104"/>
      <c r="S9" s="105"/>
      <c r="T9" s="104"/>
      <c r="U9" s="105"/>
      <c r="V9" s="104"/>
      <c r="W9" s="105"/>
      <c r="X9" s="135"/>
      <c r="Y9" s="828"/>
      <c r="AA9" s="104"/>
      <c r="AB9" s="105"/>
      <c r="AC9" s="104"/>
      <c r="AD9" s="105"/>
      <c r="AE9" s="104"/>
      <c r="AF9" s="105"/>
      <c r="AG9" s="104"/>
      <c r="AH9" s="105"/>
      <c r="AI9" s="104"/>
      <c r="AJ9" s="105"/>
      <c r="AK9" s="104"/>
      <c r="AL9" s="105"/>
    </row>
    <row r="10" spans="1:38" s="3" customFormat="1" ht="8.25" customHeight="1">
      <c r="A10" s="405"/>
      <c r="B10" s="91"/>
      <c r="C10" s="92"/>
      <c r="D10" s="92"/>
      <c r="E10" s="135"/>
      <c r="G10" s="15"/>
      <c r="H10" s="93"/>
      <c r="I10" s="15"/>
      <c r="J10" s="104"/>
      <c r="K10" s="105"/>
      <c r="L10" s="104"/>
      <c r="M10" s="105"/>
      <c r="N10" s="104"/>
      <c r="O10" s="105"/>
      <c r="P10" s="104"/>
      <c r="Q10" s="105"/>
      <c r="R10" s="104"/>
      <c r="S10" s="105"/>
      <c r="T10" s="104"/>
      <c r="U10" s="105"/>
      <c r="V10" s="104"/>
      <c r="W10" s="105"/>
      <c r="X10" s="15"/>
      <c r="Y10" s="104"/>
      <c r="Z10" s="105"/>
      <c r="AA10" s="104"/>
      <c r="AB10" s="105"/>
      <c r="AC10" s="104"/>
      <c r="AD10" s="105"/>
      <c r="AE10" s="104"/>
      <c r="AF10" s="105"/>
      <c r="AG10" s="104"/>
      <c r="AH10" s="105"/>
      <c r="AI10" s="104"/>
      <c r="AJ10" s="105"/>
      <c r="AK10" s="104"/>
      <c r="AL10" s="105"/>
    </row>
    <row r="11" spans="2:38" s="482" customFormat="1" ht="15" customHeight="1">
      <c r="B11" s="108" t="s">
        <v>342</v>
      </c>
      <c r="C11" s="108"/>
      <c r="D11" s="406"/>
      <c r="E11" s="711"/>
      <c r="F11" s="712"/>
      <c r="G11" s="486"/>
      <c r="H11" s="457"/>
      <c r="I11" s="486"/>
      <c r="J11" s="829"/>
      <c r="K11" s="110"/>
      <c r="L11" s="829"/>
      <c r="M11" s="110"/>
      <c r="N11" s="830"/>
      <c r="O11" s="831"/>
      <c r="P11" s="829"/>
      <c r="Q11" s="110"/>
      <c r="R11" s="829"/>
      <c r="S11" s="110"/>
      <c r="T11" s="830"/>
      <c r="U11" s="110"/>
      <c r="V11" s="832"/>
      <c r="W11" s="110"/>
      <c r="X11" s="486"/>
      <c r="Y11" s="829"/>
      <c r="Z11" s="110"/>
      <c r="AA11" s="829"/>
      <c r="AB11" s="110"/>
      <c r="AC11" s="830"/>
      <c r="AD11" s="831"/>
      <c r="AE11" s="829"/>
      <c r="AF11" s="110"/>
      <c r="AG11" s="829"/>
      <c r="AH11" s="110"/>
      <c r="AI11" s="830"/>
      <c r="AJ11" s="110"/>
      <c r="AK11" s="832"/>
      <c r="AL11" s="110"/>
    </row>
    <row r="12" spans="2:38" s="482" customFormat="1" ht="15" customHeight="1">
      <c r="B12" s="135" t="s">
        <v>375</v>
      </c>
      <c r="C12" s="409"/>
      <c r="D12" s="409"/>
      <c r="E12" s="135"/>
      <c r="F12" s="135"/>
      <c r="G12" s="135"/>
      <c r="H12" s="458"/>
      <c r="I12" s="135"/>
      <c r="J12" s="411"/>
      <c r="K12" s="412"/>
      <c r="L12" s="411"/>
      <c r="M12" s="412"/>
      <c r="N12" s="413"/>
      <c r="O12" s="414"/>
      <c r="P12" s="411"/>
      <c r="Q12" s="412"/>
      <c r="R12" s="411"/>
      <c r="S12" s="412"/>
      <c r="T12" s="413"/>
      <c r="U12" s="415"/>
      <c r="V12" s="411"/>
      <c r="W12" s="412"/>
      <c r="X12" s="135"/>
      <c r="Y12" s="411"/>
      <c r="Z12" s="412"/>
      <c r="AA12" s="411"/>
      <c r="AB12" s="412"/>
      <c r="AC12" s="413"/>
      <c r="AD12" s="414"/>
      <c r="AE12" s="411"/>
      <c r="AF12" s="412"/>
      <c r="AG12" s="411"/>
      <c r="AH12" s="412"/>
      <c r="AI12" s="413"/>
      <c r="AJ12" s="415"/>
      <c r="AK12" s="411"/>
      <c r="AL12" s="412"/>
    </row>
    <row r="13" spans="2:38" s="482" customFormat="1" ht="15" customHeight="1">
      <c r="B13" s="135" t="s">
        <v>376</v>
      </c>
      <c r="C13" s="417"/>
      <c r="D13" s="417"/>
      <c r="E13" s="418"/>
      <c r="F13" s="417"/>
      <c r="G13" s="417"/>
      <c r="H13" s="718"/>
      <c r="I13" s="417"/>
      <c r="J13" s="411"/>
      <c r="K13" s="182"/>
      <c r="L13" s="411"/>
      <c r="M13" s="412"/>
      <c r="N13" s="413"/>
      <c r="O13" s="414"/>
      <c r="P13" s="411"/>
      <c r="Q13" s="412"/>
      <c r="R13" s="411"/>
      <c r="S13" s="412"/>
      <c r="T13" s="413"/>
      <c r="U13" s="415"/>
      <c r="V13" s="411"/>
      <c r="W13" s="412"/>
      <c r="X13" s="417"/>
      <c r="Y13" s="411"/>
      <c r="Z13" s="182"/>
      <c r="AA13" s="411"/>
      <c r="AB13" s="412"/>
      <c r="AC13" s="413"/>
      <c r="AD13" s="414"/>
      <c r="AE13" s="411"/>
      <c r="AF13" s="412"/>
      <c r="AG13" s="411"/>
      <c r="AH13" s="412"/>
      <c r="AI13" s="413"/>
      <c r="AJ13" s="415"/>
      <c r="AK13" s="411"/>
      <c r="AL13" s="412"/>
    </row>
    <row r="14" spans="1:38" s="484" customFormat="1" ht="15" customHeight="1">
      <c r="A14" s="774"/>
      <c r="B14" s="532"/>
      <c r="C14" s="165" t="s">
        <v>648</v>
      </c>
      <c r="D14" s="122"/>
      <c r="E14" s="959"/>
      <c r="F14" s="531"/>
      <c r="G14" s="488"/>
      <c r="H14" s="960" t="s">
        <v>162</v>
      </c>
      <c r="I14" s="488"/>
      <c r="J14" s="128"/>
      <c r="K14" s="129"/>
      <c r="L14" s="128"/>
      <c r="M14" s="131"/>
      <c r="N14" s="132"/>
      <c r="O14" s="133"/>
      <c r="P14" s="128"/>
      <c r="Q14" s="131"/>
      <c r="R14" s="128"/>
      <c r="S14" s="129"/>
      <c r="T14" s="132"/>
      <c r="U14" s="740"/>
      <c r="V14" s="128"/>
      <c r="W14" s="131"/>
      <c r="X14" s="488"/>
      <c r="Y14" s="128"/>
      <c r="Z14" s="129"/>
      <c r="AA14" s="128"/>
      <c r="AB14" s="131"/>
      <c r="AC14" s="132"/>
      <c r="AD14" s="133"/>
      <c r="AE14" s="128"/>
      <c r="AF14" s="131"/>
      <c r="AG14" s="128"/>
      <c r="AH14" s="129"/>
      <c r="AI14" s="132"/>
      <c r="AJ14" s="740"/>
      <c r="AK14" s="128"/>
      <c r="AL14" s="131"/>
    </row>
    <row r="15" spans="1:38" s="15" customFormat="1" ht="8.25" customHeight="1">
      <c r="A15" s="399"/>
      <c r="B15" s="25"/>
      <c r="C15" s="92"/>
      <c r="D15" s="92"/>
      <c r="E15" s="488"/>
      <c r="F15" s="404"/>
      <c r="G15" s="404"/>
      <c r="H15" s="510"/>
      <c r="I15" s="404"/>
      <c r="J15" s="852"/>
      <c r="K15" s="258"/>
      <c r="L15" s="852"/>
      <c r="M15" s="258"/>
      <c r="N15" s="852"/>
      <c r="O15" s="258"/>
      <c r="P15" s="852"/>
      <c r="Q15" s="258"/>
      <c r="R15" s="852"/>
      <c r="S15" s="258"/>
      <c r="T15" s="852"/>
      <c r="U15" s="258"/>
      <c r="V15" s="852"/>
      <c r="W15" s="258"/>
      <c r="X15" s="404"/>
      <c r="Y15" s="852"/>
      <c r="Z15" s="258"/>
      <c r="AA15" s="852"/>
      <c r="AB15" s="258"/>
      <c r="AC15" s="852"/>
      <c r="AD15" s="258"/>
      <c r="AE15" s="852"/>
      <c r="AF15" s="258"/>
      <c r="AG15" s="852"/>
      <c r="AH15" s="258"/>
      <c r="AI15" s="852"/>
      <c r="AJ15" s="258"/>
      <c r="AK15" s="852"/>
      <c r="AL15" s="258"/>
    </row>
    <row r="16" spans="2:38" s="482" customFormat="1" ht="15" customHeight="1">
      <c r="B16" s="108" t="s">
        <v>127</v>
      </c>
      <c r="C16" s="109"/>
      <c r="D16" s="711"/>
      <c r="E16" s="711"/>
      <c r="F16" s="712"/>
      <c r="G16" s="486"/>
      <c r="H16" s="113" t="s">
        <v>126</v>
      </c>
      <c r="I16" s="486"/>
      <c r="J16" s="114"/>
      <c r="K16" s="115"/>
      <c r="L16" s="114"/>
      <c r="M16" s="115"/>
      <c r="N16" s="116"/>
      <c r="O16" s="117"/>
      <c r="P16" s="114"/>
      <c r="Q16" s="115"/>
      <c r="R16" s="114"/>
      <c r="S16" s="115"/>
      <c r="T16" s="116"/>
      <c r="U16" s="407"/>
      <c r="V16" s="114"/>
      <c r="W16" s="115"/>
      <c r="X16" s="486"/>
      <c r="Y16" s="114"/>
      <c r="Z16" s="115"/>
      <c r="AA16" s="114"/>
      <c r="AB16" s="115"/>
      <c r="AC16" s="116"/>
      <c r="AD16" s="117"/>
      <c r="AE16" s="114"/>
      <c r="AF16" s="115"/>
      <c r="AG16" s="114"/>
      <c r="AH16" s="115"/>
      <c r="AI16" s="116"/>
      <c r="AJ16" s="407"/>
      <c r="AK16" s="114"/>
      <c r="AL16" s="115"/>
    </row>
    <row r="17" spans="2:38" s="690" customFormat="1" ht="15" customHeight="1">
      <c r="B17" s="935" t="s">
        <v>278</v>
      </c>
      <c r="C17" s="936"/>
      <c r="D17" s="937"/>
      <c r="E17" s="937"/>
      <c r="F17" s="695"/>
      <c r="G17" s="486"/>
      <c r="H17" s="938"/>
      <c r="I17" s="486"/>
      <c r="J17" s="768"/>
      <c r="K17" s="477"/>
      <c r="L17" s="768"/>
      <c r="M17" s="477"/>
      <c r="N17" s="769"/>
      <c r="O17" s="479"/>
      <c r="P17" s="768"/>
      <c r="Q17" s="477"/>
      <c r="R17" s="768"/>
      <c r="S17" s="477"/>
      <c r="T17" s="769"/>
      <c r="U17" s="480"/>
      <c r="V17" s="768"/>
      <c r="W17" s="477"/>
      <c r="X17" s="486"/>
      <c r="Y17" s="768"/>
      <c r="Z17" s="477"/>
      <c r="AA17" s="768"/>
      <c r="AB17" s="477"/>
      <c r="AC17" s="769"/>
      <c r="AD17" s="479"/>
      <c r="AE17" s="768"/>
      <c r="AF17" s="477"/>
      <c r="AG17" s="768"/>
      <c r="AH17" s="477"/>
      <c r="AI17" s="769"/>
      <c r="AJ17" s="480"/>
      <c r="AK17" s="768"/>
      <c r="AL17" s="477"/>
    </row>
    <row r="18" spans="1:38" s="15" customFormat="1" ht="8.25" customHeight="1">
      <c r="A18" s="399"/>
      <c r="B18" s="25"/>
      <c r="C18" s="92"/>
      <c r="D18" s="92"/>
      <c r="E18" s="488"/>
      <c r="F18" s="404"/>
      <c r="G18" s="404"/>
      <c r="H18" s="510"/>
      <c r="I18" s="404"/>
      <c r="J18" s="104"/>
      <c r="K18" s="105"/>
      <c r="L18" s="104"/>
      <c r="M18" s="105"/>
      <c r="N18" s="104"/>
      <c r="O18" s="105"/>
      <c r="P18" s="104"/>
      <c r="Q18" s="105"/>
      <c r="R18" s="104"/>
      <c r="S18" s="105"/>
      <c r="T18" s="104"/>
      <c r="U18" s="105"/>
      <c r="V18" s="104"/>
      <c r="W18" s="105"/>
      <c r="X18" s="404"/>
      <c r="Y18" s="104"/>
      <c r="Z18" s="105"/>
      <c r="AA18" s="104"/>
      <c r="AB18" s="105"/>
      <c r="AC18" s="104"/>
      <c r="AD18" s="105"/>
      <c r="AE18" s="104"/>
      <c r="AF18" s="105"/>
      <c r="AG18" s="104"/>
      <c r="AH18" s="105"/>
      <c r="AI18" s="104"/>
      <c r="AJ18" s="105"/>
      <c r="AK18" s="104"/>
      <c r="AL18" s="105"/>
    </row>
    <row r="19" spans="1:38" s="484" customFormat="1" ht="15" customHeight="1">
      <c r="A19" s="482"/>
      <c r="B19" s="108" t="s">
        <v>131</v>
      </c>
      <c r="C19" s="109"/>
      <c r="D19" s="711"/>
      <c r="E19" s="711"/>
      <c r="F19" s="712"/>
      <c r="G19" s="486"/>
      <c r="H19" s="113" t="s">
        <v>130</v>
      </c>
      <c r="I19" s="486"/>
      <c r="J19" s="114"/>
      <c r="K19" s="115"/>
      <c r="L19" s="114"/>
      <c r="M19" s="115"/>
      <c r="N19" s="116"/>
      <c r="O19" s="117"/>
      <c r="P19" s="114"/>
      <c r="Q19" s="115"/>
      <c r="R19" s="114"/>
      <c r="S19" s="115"/>
      <c r="T19" s="116"/>
      <c r="U19" s="407"/>
      <c r="V19" s="114"/>
      <c r="W19" s="115"/>
      <c r="X19" s="486"/>
      <c r="Y19" s="114"/>
      <c r="Z19" s="115"/>
      <c r="AA19" s="114"/>
      <c r="AB19" s="115"/>
      <c r="AC19" s="116"/>
      <c r="AD19" s="117"/>
      <c r="AE19" s="114"/>
      <c r="AF19" s="115"/>
      <c r="AG19" s="114"/>
      <c r="AH19" s="115"/>
      <c r="AI19" s="116"/>
      <c r="AJ19" s="407"/>
      <c r="AK19" s="114"/>
      <c r="AL19" s="115"/>
    </row>
    <row r="20" spans="1:38" s="702" customFormat="1" ht="15" customHeight="1">
      <c r="A20" s="690"/>
      <c r="B20" s="935" t="s">
        <v>278</v>
      </c>
      <c r="C20" s="936"/>
      <c r="D20" s="937"/>
      <c r="E20" s="937"/>
      <c r="F20" s="695"/>
      <c r="G20" s="486"/>
      <c r="H20" s="938"/>
      <c r="I20" s="486"/>
      <c r="J20" s="768"/>
      <c r="K20" s="477"/>
      <c r="L20" s="1001"/>
      <c r="M20" s="1002"/>
      <c r="N20" s="769"/>
      <c r="O20" s="479"/>
      <c r="P20" s="768"/>
      <c r="Q20" s="477"/>
      <c r="R20" s="768"/>
      <c r="S20" s="477"/>
      <c r="T20" s="769"/>
      <c r="U20" s="480"/>
      <c r="V20" s="768"/>
      <c r="W20" s="477"/>
      <c r="X20" s="486"/>
      <c r="Y20" s="768"/>
      <c r="Z20" s="477"/>
      <c r="AA20" s="1001"/>
      <c r="AB20" s="1002"/>
      <c r="AC20" s="769"/>
      <c r="AD20" s="479"/>
      <c r="AE20" s="768"/>
      <c r="AF20" s="477"/>
      <c r="AG20" s="768"/>
      <c r="AH20" s="477"/>
      <c r="AI20" s="769"/>
      <c r="AJ20" s="480"/>
      <c r="AK20" s="768"/>
      <c r="AL20" s="477"/>
    </row>
    <row r="21" spans="1:38" s="15" customFormat="1" ht="15.75">
      <c r="A21" s="399"/>
      <c r="C21" s="404"/>
      <c r="D21" s="404"/>
      <c r="E21" s="404"/>
      <c r="G21" s="508"/>
      <c r="H21" s="770"/>
      <c r="I21" s="508"/>
      <c r="J21" s="852"/>
      <c r="K21" s="258"/>
      <c r="L21" s="852"/>
      <c r="M21" s="258"/>
      <c r="N21" s="852"/>
      <c r="O21" s="258"/>
      <c r="P21" s="852"/>
      <c r="Q21" s="258"/>
      <c r="R21" s="852"/>
      <c r="S21" s="258"/>
      <c r="T21" s="852"/>
      <c r="U21" s="258"/>
      <c r="V21" s="852"/>
      <c r="W21" s="258"/>
      <c r="X21" s="508"/>
      <c r="Y21" s="852"/>
      <c r="Z21" s="258"/>
      <c r="AA21" s="852"/>
      <c r="AB21" s="258"/>
      <c r="AC21" s="852"/>
      <c r="AD21" s="258"/>
      <c r="AE21" s="852"/>
      <c r="AF21" s="258"/>
      <c r="AG21" s="852"/>
      <c r="AH21" s="258"/>
      <c r="AI21" s="852"/>
      <c r="AJ21" s="258"/>
      <c r="AK21" s="852"/>
      <c r="AL21" s="258"/>
    </row>
    <row r="22" spans="1:38" s="15" customFormat="1" ht="15">
      <c r="A22" s="399"/>
      <c r="C22" s="404"/>
      <c r="D22" s="404"/>
      <c r="E22" s="404"/>
      <c r="F22" s="968"/>
      <c r="G22" s="508"/>
      <c r="H22" s="770"/>
      <c r="I22" s="508"/>
      <c r="J22" s="23"/>
      <c r="K22" s="258"/>
      <c r="L22" s="852"/>
      <c r="M22" s="258"/>
      <c r="N22" s="852"/>
      <c r="O22" s="258"/>
      <c r="P22" s="852"/>
      <c r="Q22" s="258"/>
      <c r="R22" s="852"/>
      <c r="S22" s="258"/>
      <c r="T22" s="852"/>
      <c r="U22" s="258"/>
      <c r="V22" s="852"/>
      <c r="W22" s="258"/>
      <c r="X22" s="508"/>
      <c r="Y22" s="23"/>
      <c r="Z22" s="258"/>
      <c r="AA22" s="852"/>
      <c r="AB22" s="258"/>
      <c r="AC22" s="852"/>
      <c r="AD22" s="258"/>
      <c r="AE22" s="852"/>
      <c r="AF22" s="258"/>
      <c r="AG22" s="852"/>
      <c r="AH22" s="258"/>
      <c r="AI22" s="852"/>
      <c r="AJ22" s="258"/>
      <c r="AK22" s="852"/>
      <c r="AL22" s="258"/>
    </row>
    <row r="23" spans="1:38" s="15" customFormat="1" ht="15">
      <c r="A23" s="399"/>
      <c r="C23" s="404"/>
      <c r="D23" s="404"/>
      <c r="E23" s="404"/>
      <c r="F23" s="968"/>
      <c r="G23" s="508"/>
      <c r="H23" s="770"/>
      <c r="I23" s="508"/>
      <c r="J23" s="852"/>
      <c r="K23" s="258"/>
      <c r="L23" s="852"/>
      <c r="M23" s="258"/>
      <c r="N23" s="852"/>
      <c r="O23" s="258"/>
      <c r="P23" s="852"/>
      <c r="Q23" s="258"/>
      <c r="R23" s="852"/>
      <c r="S23" s="258"/>
      <c r="T23" s="852"/>
      <c r="U23" s="258"/>
      <c r="V23" s="852"/>
      <c r="W23" s="258"/>
      <c r="X23" s="508"/>
      <c r="Y23" s="852"/>
      <c r="Z23" s="258"/>
      <c r="AA23" s="852"/>
      <c r="AB23" s="258"/>
      <c r="AC23" s="852"/>
      <c r="AD23" s="258"/>
      <c r="AE23" s="852"/>
      <c r="AF23" s="258"/>
      <c r="AG23" s="852"/>
      <c r="AH23" s="258"/>
      <c r="AI23" s="852"/>
      <c r="AJ23" s="258"/>
      <c r="AK23" s="852"/>
      <c r="AL23" s="258"/>
    </row>
    <row r="24" spans="1:38" s="15" customFormat="1" ht="22.5" customHeight="1">
      <c r="A24" s="83"/>
      <c r="B24" s="106" t="s">
        <v>626</v>
      </c>
      <c r="C24" s="91"/>
      <c r="D24" s="92"/>
      <c r="E24" s="92"/>
      <c r="F24" s="135"/>
      <c r="G24" s="135"/>
      <c r="H24" s="458"/>
      <c r="I24" s="135"/>
      <c r="J24" s="852"/>
      <c r="K24" s="258"/>
      <c r="L24" s="852"/>
      <c r="M24" s="258"/>
      <c r="N24" s="852"/>
      <c r="O24" s="258"/>
      <c r="P24" s="852"/>
      <c r="Q24" s="258"/>
      <c r="R24" s="852"/>
      <c r="S24" s="258"/>
      <c r="T24" s="852"/>
      <c r="U24" s="258"/>
      <c r="V24" s="852"/>
      <c r="W24" s="258"/>
      <c r="X24" s="135"/>
      <c r="Y24" s="852"/>
      <c r="Z24" s="258"/>
      <c r="AA24" s="852"/>
      <c r="AB24" s="258"/>
      <c r="AC24" s="852"/>
      <c r="AD24" s="258"/>
      <c r="AE24" s="852"/>
      <c r="AF24" s="258"/>
      <c r="AG24" s="852"/>
      <c r="AH24" s="258"/>
      <c r="AI24" s="852"/>
      <c r="AJ24" s="258"/>
      <c r="AK24" s="852"/>
      <c r="AL24" s="258"/>
    </row>
    <row r="25" spans="1:38" s="15" customFormat="1" ht="8.25" customHeight="1">
      <c r="A25" s="399"/>
      <c r="B25" s="91"/>
      <c r="C25" s="92"/>
      <c r="D25" s="92"/>
      <c r="E25" s="488"/>
      <c r="F25" s="400"/>
      <c r="G25" s="400"/>
      <c r="H25" s="770"/>
      <c r="I25" s="400"/>
      <c r="J25" s="852"/>
      <c r="K25" s="852"/>
      <c r="L25" s="852"/>
      <c r="M25" s="852"/>
      <c r="N25" s="852"/>
      <c r="O25" s="852"/>
      <c r="P25" s="852"/>
      <c r="Q25" s="852"/>
      <c r="R25" s="852"/>
      <c r="S25" s="852"/>
      <c r="T25" s="852"/>
      <c r="U25" s="852"/>
      <c r="V25" s="852"/>
      <c r="W25" s="852"/>
      <c r="X25" s="400"/>
      <c r="Y25" s="852"/>
      <c r="Z25" s="852"/>
      <c r="AA25" s="852"/>
      <c r="AB25" s="852"/>
      <c r="AC25" s="852"/>
      <c r="AD25" s="852"/>
      <c r="AE25" s="852"/>
      <c r="AF25" s="852"/>
      <c r="AG25" s="852"/>
      <c r="AH25" s="852"/>
      <c r="AI25" s="852"/>
      <c r="AJ25" s="852"/>
      <c r="AK25" s="852"/>
      <c r="AL25" s="852"/>
    </row>
    <row r="26" spans="1:38" s="25" customFormat="1" ht="15" customHeight="1">
      <c r="A26" s="144"/>
      <c r="B26" s="541" t="s">
        <v>649</v>
      </c>
      <c r="C26" s="542"/>
      <c r="D26" s="485"/>
      <c r="E26" s="485"/>
      <c r="F26" s="112"/>
      <c r="G26" s="112"/>
      <c r="H26" s="772"/>
      <c r="I26" s="112"/>
      <c r="J26" s="138"/>
      <c r="K26" s="138"/>
      <c r="L26" s="138"/>
      <c r="M26" s="138"/>
      <c r="N26" s="138"/>
      <c r="O26" s="138"/>
      <c r="P26" s="138"/>
      <c r="Q26" s="138"/>
      <c r="R26" s="138"/>
      <c r="S26" s="138"/>
      <c r="T26" s="138"/>
      <c r="U26" s="138"/>
      <c r="V26" s="138"/>
      <c r="W26" s="138"/>
      <c r="X26" s="112"/>
      <c r="Y26" s="138"/>
      <c r="Z26" s="138"/>
      <c r="AA26" s="138"/>
      <c r="AB26" s="138"/>
      <c r="AC26" s="138"/>
      <c r="AD26" s="138"/>
      <c r="AE26" s="138"/>
      <c r="AF26" s="138"/>
      <c r="AG26" s="138"/>
      <c r="AH26" s="138"/>
      <c r="AI26" s="138"/>
      <c r="AJ26" s="138"/>
      <c r="AK26" s="138"/>
      <c r="AL26" s="138"/>
    </row>
    <row r="27" spans="1:38" s="25" customFormat="1" ht="15" customHeight="1">
      <c r="A27" s="774"/>
      <c r="B27" s="544" t="s">
        <v>650</v>
      </c>
      <c r="C27" s="544"/>
      <c r="D27" s="544"/>
      <c r="E27" s="545"/>
      <c r="F27" s="546"/>
      <c r="G27" s="969"/>
      <c r="H27" s="970"/>
      <c r="I27" s="969"/>
      <c r="J27" s="971"/>
      <c r="K27" s="972"/>
      <c r="L27" s="971"/>
      <c r="M27" s="973"/>
      <c r="N27" s="974"/>
      <c r="O27" s="972"/>
      <c r="P27" s="971"/>
      <c r="Q27" s="973"/>
      <c r="R27" s="971"/>
      <c r="S27" s="972"/>
      <c r="T27" s="974"/>
      <c r="U27" s="972"/>
      <c r="V27" s="971"/>
      <c r="W27" s="973"/>
      <c r="X27" s="969"/>
      <c r="Y27" s="971"/>
      <c r="Z27" s="972"/>
      <c r="AA27" s="971"/>
      <c r="AB27" s="973"/>
      <c r="AC27" s="974"/>
      <c r="AD27" s="972"/>
      <c r="AE27" s="971"/>
      <c r="AF27" s="973"/>
      <c r="AG27" s="971"/>
      <c r="AH27" s="972"/>
      <c r="AI27" s="974"/>
      <c r="AJ27" s="972"/>
      <c r="AK27" s="971"/>
      <c r="AL27" s="973"/>
    </row>
    <row r="28" spans="1:38" s="144" customFormat="1" ht="15" customHeight="1">
      <c r="A28" s="774"/>
      <c r="B28" s="89" t="s">
        <v>651</v>
      </c>
      <c r="C28" s="89"/>
      <c r="D28" s="89"/>
      <c r="E28" s="88"/>
      <c r="F28" s="838"/>
      <c r="G28" s="838"/>
      <c r="H28" s="1003"/>
      <c r="I28" s="838"/>
      <c r="J28" s="157"/>
      <c r="K28" s="158"/>
      <c r="L28" s="157"/>
      <c r="M28" s="160"/>
      <c r="N28" s="159"/>
      <c r="O28" s="158"/>
      <c r="P28" s="157"/>
      <c r="Q28" s="160"/>
      <c r="R28" s="157"/>
      <c r="S28" s="158"/>
      <c r="T28" s="159"/>
      <c r="U28" s="158"/>
      <c r="V28" s="157"/>
      <c r="W28" s="160"/>
      <c r="X28" s="838"/>
      <c r="Y28" s="157"/>
      <c r="Z28" s="158"/>
      <c r="AA28" s="157"/>
      <c r="AB28" s="160"/>
      <c r="AC28" s="159"/>
      <c r="AD28" s="158"/>
      <c r="AE28" s="157"/>
      <c r="AF28" s="160"/>
      <c r="AG28" s="157"/>
      <c r="AH28" s="158"/>
      <c r="AI28" s="159"/>
      <c r="AJ28" s="158"/>
      <c r="AK28" s="157"/>
      <c r="AL28" s="160"/>
    </row>
    <row r="29" spans="1:38" s="25" customFormat="1" ht="15" customHeight="1">
      <c r="A29" s="774"/>
      <c r="B29" s="164" t="s">
        <v>652</v>
      </c>
      <c r="C29" s="164"/>
      <c r="D29" s="164"/>
      <c r="E29" s="531"/>
      <c r="F29" s="813"/>
      <c r="G29" s="812"/>
      <c r="H29" s="739"/>
      <c r="I29" s="812"/>
      <c r="J29" s="128"/>
      <c r="K29" s="129"/>
      <c r="L29" s="128"/>
      <c r="M29" s="131"/>
      <c r="N29" s="130"/>
      <c r="O29" s="129"/>
      <c r="P29" s="128"/>
      <c r="Q29" s="131"/>
      <c r="R29" s="128"/>
      <c r="S29" s="129"/>
      <c r="T29" s="130"/>
      <c r="U29" s="129"/>
      <c r="V29" s="128"/>
      <c r="W29" s="131"/>
      <c r="X29" s="812"/>
      <c r="Y29" s="128"/>
      <c r="Z29" s="129"/>
      <c r="AA29" s="128"/>
      <c r="AB29" s="131"/>
      <c r="AC29" s="130"/>
      <c r="AD29" s="129"/>
      <c r="AE29" s="128"/>
      <c r="AF29" s="131"/>
      <c r="AG29" s="128"/>
      <c r="AH29" s="129"/>
      <c r="AI29" s="130"/>
      <c r="AJ29" s="129"/>
      <c r="AK29" s="128"/>
      <c r="AL29" s="131"/>
    </row>
    <row r="30" spans="1:38" s="144" customFormat="1" ht="15" customHeight="1">
      <c r="A30" s="774"/>
      <c r="B30" s="89" t="s">
        <v>653</v>
      </c>
      <c r="C30" s="89"/>
      <c r="D30" s="89"/>
      <c r="E30" s="88"/>
      <c r="F30" s="838"/>
      <c r="G30" s="838"/>
      <c r="H30" s="1003"/>
      <c r="I30" s="838"/>
      <c r="J30" s="157"/>
      <c r="K30" s="158"/>
      <c r="L30" s="157"/>
      <c r="M30" s="160"/>
      <c r="N30" s="159"/>
      <c r="O30" s="158"/>
      <c r="P30" s="157"/>
      <c r="Q30" s="160"/>
      <c r="R30" s="157"/>
      <c r="S30" s="158"/>
      <c r="T30" s="159"/>
      <c r="U30" s="158"/>
      <c r="V30" s="157"/>
      <c r="W30" s="160"/>
      <c r="X30" s="838"/>
      <c r="Y30" s="157"/>
      <c r="Z30" s="158"/>
      <c r="AA30" s="157"/>
      <c r="AB30" s="160"/>
      <c r="AC30" s="159"/>
      <c r="AD30" s="158"/>
      <c r="AE30" s="157"/>
      <c r="AF30" s="160"/>
      <c r="AG30" s="157"/>
      <c r="AH30" s="158"/>
      <c r="AI30" s="159"/>
      <c r="AJ30" s="158"/>
      <c r="AK30" s="157"/>
      <c r="AL30" s="160"/>
    </row>
    <row r="31" spans="1:38" s="25" customFormat="1" ht="15" customHeight="1">
      <c r="A31" s="774"/>
      <c r="B31" s="164" t="s">
        <v>654</v>
      </c>
      <c r="C31" s="164"/>
      <c r="D31" s="164"/>
      <c r="E31" s="531"/>
      <c r="F31" s="813"/>
      <c r="G31" s="812"/>
      <c r="H31" s="739"/>
      <c r="I31" s="812"/>
      <c r="J31" s="128"/>
      <c r="K31" s="129"/>
      <c r="L31" s="128"/>
      <c r="M31" s="131"/>
      <c r="N31" s="130"/>
      <c r="O31" s="129"/>
      <c r="P31" s="128"/>
      <c r="Q31" s="131"/>
      <c r="R31" s="128"/>
      <c r="S31" s="129"/>
      <c r="T31" s="130"/>
      <c r="U31" s="129"/>
      <c r="V31" s="128"/>
      <c r="W31" s="131"/>
      <c r="X31" s="812"/>
      <c r="Y31" s="128"/>
      <c r="Z31" s="129"/>
      <c r="AA31" s="128"/>
      <c r="AB31" s="131"/>
      <c r="AC31" s="130"/>
      <c r="AD31" s="129"/>
      <c r="AE31" s="128"/>
      <c r="AF31" s="131"/>
      <c r="AG31" s="128"/>
      <c r="AH31" s="129"/>
      <c r="AI31" s="130"/>
      <c r="AJ31" s="129"/>
      <c r="AK31" s="128"/>
      <c r="AL31" s="131"/>
    </row>
    <row r="32" spans="1:38" s="144" customFormat="1" ht="15" customHeight="1">
      <c r="A32" s="774"/>
      <c r="B32" s="89" t="s">
        <v>651</v>
      </c>
      <c r="C32" s="89"/>
      <c r="D32" s="89"/>
      <c r="E32" s="88"/>
      <c r="F32" s="838"/>
      <c r="G32" s="838"/>
      <c r="H32" s="1003"/>
      <c r="I32" s="838"/>
      <c r="J32" s="157"/>
      <c r="K32" s="158"/>
      <c r="L32" s="157"/>
      <c r="M32" s="160"/>
      <c r="N32" s="159"/>
      <c r="O32" s="158"/>
      <c r="P32" s="157"/>
      <c r="Q32" s="160"/>
      <c r="R32" s="157"/>
      <c r="S32" s="158"/>
      <c r="T32" s="159"/>
      <c r="U32" s="158"/>
      <c r="V32" s="157"/>
      <c r="W32" s="160"/>
      <c r="X32" s="838"/>
      <c r="Y32" s="157"/>
      <c r="Z32" s="158"/>
      <c r="AA32" s="157"/>
      <c r="AB32" s="160"/>
      <c r="AC32" s="159"/>
      <c r="AD32" s="158"/>
      <c r="AE32" s="157"/>
      <c r="AF32" s="160"/>
      <c r="AG32" s="157"/>
      <c r="AH32" s="158"/>
      <c r="AI32" s="159"/>
      <c r="AJ32" s="158"/>
      <c r="AK32" s="157"/>
      <c r="AL32" s="160"/>
    </row>
    <row r="33" spans="1:38" s="25" customFormat="1" ht="15" customHeight="1">
      <c r="A33" s="774"/>
      <c r="B33" s="164" t="s">
        <v>652</v>
      </c>
      <c r="C33" s="164"/>
      <c r="D33" s="164"/>
      <c r="E33" s="531"/>
      <c r="F33" s="813"/>
      <c r="G33" s="812"/>
      <c r="H33" s="739"/>
      <c r="I33" s="812"/>
      <c r="J33" s="128"/>
      <c r="K33" s="129"/>
      <c r="L33" s="128"/>
      <c r="M33" s="131"/>
      <c r="N33" s="130"/>
      <c r="O33" s="129"/>
      <c r="P33" s="128"/>
      <c r="Q33" s="131"/>
      <c r="R33" s="128"/>
      <c r="S33" s="129"/>
      <c r="T33" s="130"/>
      <c r="U33" s="129"/>
      <c r="V33" s="128"/>
      <c r="W33" s="131"/>
      <c r="X33" s="812"/>
      <c r="Y33" s="128"/>
      <c r="Z33" s="129"/>
      <c r="AA33" s="128"/>
      <c r="AB33" s="131"/>
      <c r="AC33" s="130"/>
      <c r="AD33" s="129"/>
      <c r="AE33" s="128"/>
      <c r="AF33" s="131"/>
      <c r="AG33" s="128"/>
      <c r="AH33" s="129"/>
      <c r="AI33" s="130"/>
      <c r="AJ33" s="129"/>
      <c r="AK33" s="128"/>
      <c r="AL33" s="131"/>
    </row>
    <row r="34" spans="1:38" s="25" customFormat="1" ht="15" customHeight="1">
      <c r="A34" s="517"/>
      <c r="B34" s="92" t="s">
        <v>655</v>
      </c>
      <c r="C34" s="92"/>
      <c r="D34" s="92"/>
      <c r="E34" s="488"/>
      <c r="F34" s="812"/>
      <c r="G34" s="812"/>
      <c r="H34" s="402"/>
      <c r="I34" s="812"/>
      <c r="J34" s="137"/>
      <c r="K34" s="138"/>
      <c r="L34" s="782"/>
      <c r="M34" s="782"/>
      <c r="N34" s="139"/>
      <c r="O34" s="138"/>
      <c r="P34" s="782"/>
      <c r="Q34" s="782"/>
      <c r="R34" s="1004"/>
      <c r="S34" s="782"/>
      <c r="T34" s="139"/>
      <c r="U34" s="138"/>
      <c r="V34" s="137"/>
      <c r="W34" s="140"/>
      <c r="X34" s="812"/>
      <c r="Y34" s="1004"/>
      <c r="Z34" s="782"/>
      <c r="AA34" s="782"/>
      <c r="AB34" s="782"/>
      <c r="AC34" s="139"/>
      <c r="AD34" s="138"/>
      <c r="AE34" s="782"/>
      <c r="AF34" s="782"/>
      <c r="AG34" s="782"/>
      <c r="AH34" s="782"/>
      <c r="AI34" s="139"/>
      <c r="AJ34" s="138"/>
      <c r="AK34" s="137"/>
      <c r="AL34" s="140"/>
    </row>
    <row r="35" spans="1:38" s="25" customFormat="1" ht="15" customHeight="1">
      <c r="A35" s="774"/>
      <c r="B35" s="164" t="s">
        <v>656</v>
      </c>
      <c r="C35" s="164"/>
      <c r="D35" s="164"/>
      <c r="E35" s="531"/>
      <c r="F35" s="813"/>
      <c r="G35" s="812"/>
      <c r="H35" s="739"/>
      <c r="I35" s="812"/>
      <c r="J35" s="128"/>
      <c r="K35" s="129"/>
      <c r="L35" s="793"/>
      <c r="M35" s="793"/>
      <c r="N35" s="130"/>
      <c r="O35" s="129"/>
      <c r="P35" s="793"/>
      <c r="Q35" s="793"/>
      <c r="R35" s="1005"/>
      <c r="S35" s="793"/>
      <c r="T35" s="130"/>
      <c r="U35" s="129"/>
      <c r="V35" s="128"/>
      <c r="W35" s="131"/>
      <c r="X35" s="812"/>
      <c r="Y35" s="1005"/>
      <c r="Z35" s="793"/>
      <c r="AA35" s="793"/>
      <c r="AB35" s="793"/>
      <c r="AC35" s="130"/>
      <c r="AD35" s="129"/>
      <c r="AE35" s="793"/>
      <c r="AF35" s="793"/>
      <c r="AG35" s="793"/>
      <c r="AH35" s="793"/>
      <c r="AI35" s="130"/>
      <c r="AJ35" s="129"/>
      <c r="AK35" s="128"/>
      <c r="AL35" s="131"/>
    </row>
    <row r="36" spans="1:38" s="144" customFormat="1" ht="15" customHeight="1">
      <c r="A36" s="774"/>
      <c r="B36" s="89"/>
      <c r="C36" s="89"/>
      <c r="D36" s="89"/>
      <c r="E36" s="88"/>
      <c r="F36" s="838"/>
      <c r="G36" s="838"/>
      <c r="H36" s="1003"/>
      <c r="I36" s="838"/>
      <c r="J36" s="157"/>
      <c r="K36" s="158"/>
      <c r="L36" s="157"/>
      <c r="M36" s="160"/>
      <c r="N36" s="159"/>
      <c r="O36" s="158"/>
      <c r="P36" s="157"/>
      <c r="Q36" s="160"/>
      <c r="R36" s="157"/>
      <c r="S36" s="158"/>
      <c r="T36" s="159"/>
      <c r="U36" s="158"/>
      <c r="V36" s="157"/>
      <c r="W36" s="160"/>
      <c r="X36" s="838"/>
      <c r="Y36" s="157"/>
      <c r="Z36" s="158"/>
      <c r="AA36" s="157"/>
      <c r="AB36" s="160"/>
      <c r="AC36" s="159"/>
      <c r="AD36" s="158"/>
      <c r="AE36" s="157"/>
      <c r="AF36" s="160"/>
      <c r="AG36" s="157"/>
      <c r="AH36" s="158"/>
      <c r="AI36" s="159"/>
      <c r="AJ36" s="158"/>
      <c r="AK36" s="157"/>
      <c r="AL36" s="160"/>
    </row>
    <row r="37" spans="1:38" s="25" customFormat="1" ht="15" customHeight="1">
      <c r="A37" s="144"/>
      <c r="B37" s="541" t="s">
        <v>657</v>
      </c>
      <c r="C37" s="542"/>
      <c r="D37" s="485"/>
      <c r="E37" s="485"/>
      <c r="F37" s="112"/>
      <c r="G37" s="112"/>
      <c r="H37" s="772"/>
      <c r="I37" s="112"/>
      <c r="J37" s="138"/>
      <c r="K37" s="138"/>
      <c r="L37" s="138"/>
      <c r="M37" s="138"/>
      <c r="N37" s="138"/>
      <c r="O37" s="138"/>
      <c r="P37" s="138"/>
      <c r="Q37" s="138"/>
      <c r="R37" s="138"/>
      <c r="S37" s="138"/>
      <c r="T37" s="138"/>
      <c r="U37" s="138"/>
      <c r="V37" s="138"/>
      <c r="W37" s="138"/>
      <c r="X37" s="112"/>
      <c r="Y37" s="138"/>
      <c r="Z37" s="138"/>
      <c r="AA37" s="138"/>
      <c r="AB37" s="138"/>
      <c r="AC37" s="138"/>
      <c r="AD37" s="138"/>
      <c r="AE37" s="138"/>
      <c r="AF37" s="138"/>
      <c r="AG37" s="138"/>
      <c r="AH37" s="138"/>
      <c r="AI37" s="138"/>
      <c r="AJ37" s="138"/>
      <c r="AK37" s="138"/>
      <c r="AL37" s="138"/>
    </row>
    <row r="38" spans="1:38" s="484" customFormat="1" ht="15" customHeight="1">
      <c r="A38" s="774"/>
      <c r="B38" s="918" t="s">
        <v>658</v>
      </c>
      <c r="C38" s="918"/>
      <c r="D38" s="460"/>
      <c r="E38" s="975"/>
      <c r="F38" s="545"/>
      <c r="G38" s="488"/>
      <c r="H38" s="976"/>
      <c r="I38" s="488"/>
      <c r="J38" s="971"/>
      <c r="K38" s="972"/>
      <c r="L38" s="971"/>
      <c r="M38" s="973"/>
      <c r="N38" s="974"/>
      <c r="O38" s="972"/>
      <c r="P38" s="971"/>
      <c r="Q38" s="973"/>
      <c r="R38" s="971"/>
      <c r="S38" s="972"/>
      <c r="T38" s="974"/>
      <c r="U38" s="972"/>
      <c r="V38" s="971"/>
      <c r="W38" s="973"/>
      <c r="X38" s="488"/>
      <c r="Y38" s="971"/>
      <c r="Z38" s="973"/>
      <c r="AA38" s="971"/>
      <c r="AB38" s="973"/>
      <c r="AC38" s="974"/>
      <c r="AD38" s="972"/>
      <c r="AE38" s="971"/>
      <c r="AF38" s="973"/>
      <c r="AG38" s="971"/>
      <c r="AH38" s="972"/>
      <c r="AI38" s="974"/>
      <c r="AJ38" s="972"/>
      <c r="AK38" s="971"/>
      <c r="AL38" s="973"/>
    </row>
    <row r="39" spans="1:38" s="484" customFormat="1" ht="15" customHeight="1">
      <c r="A39" s="774"/>
      <c r="B39" s="25" t="s">
        <v>651</v>
      </c>
      <c r="C39" s="25"/>
      <c r="D39" s="436"/>
      <c r="E39" s="325"/>
      <c r="F39" s="92"/>
      <c r="G39" s="92"/>
      <c r="H39" s="771"/>
      <c r="I39" s="92"/>
      <c r="J39" s="137"/>
      <c r="K39" s="138"/>
      <c r="L39" s="137"/>
      <c r="M39" s="138"/>
      <c r="N39" s="139"/>
      <c r="O39" s="138"/>
      <c r="P39" s="137"/>
      <c r="Q39" s="138"/>
      <c r="R39" s="137"/>
      <c r="S39" s="138"/>
      <c r="T39" s="139"/>
      <c r="U39" s="138"/>
      <c r="V39" s="137"/>
      <c r="W39" s="140"/>
      <c r="X39" s="92"/>
      <c r="Y39" s="137"/>
      <c r="Z39" s="138"/>
      <c r="AA39" s="137"/>
      <c r="AB39" s="138"/>
      <c r="AC39" s="139"/>
      <c r="AD39" s="138"/>
      <c r="AE39" s="137"/>
      <c r="AF39" s="138"/>
      <c r="AG39" s="137"/>
      <c r="AH39" s="138"/>
      <c r="AI39" s="139"/>
      <c r="AJ39" s="138"/>
      <c r="AK39" s="137"/>
      <c r="AL39" s="140"/>
    </row>
    <row r="40" spans="1:38" s="484" customFormat="1" ht="15" customHeight="1">
      <c r="A40" s="774"/>
      <c r="B40" s="165" t="s">
        <v>652</v>
      </c>
      <c r="C40" s="165"/>
      <c r="D40" s="122"/>
      <c r="E40" s="959"/>
      <c r="F40" s="531"/>
      <c r="G40" s="488"/>
      <c r="H40" s="977"/>
      <c r="I40" s="488"/>
      <c r="J40" s="128"/>
      <c r="K40" s="129"/>
      <c r="L40" s="128"/>
      <c r="M40" s="131"/>
      <c r="N40" s="130"/>
      <c r="O40" s="129"/>
      <c r="P40" s="128"/>
      <c r="Q40" s="131"/>
      <c r="R40" s="128"/>
      <c r="S40" s="129"/>
      <c r="T40" s="130"/>
      <c r="U40" s="129"/>
      <c r="V40" s="128"/>
      <c r="W40" s="131"/>
      <c r="X40" s="488"/>
      <c r="Y40" s="128"/>
      <c r="Z40" s="131"/>
      <c r="AA40" s="128"/>
      <c r="AB40" s="131"/>
      <c r="AC40" s="130"/>
      <c r="AD40" s="129"/>
      <c r="AE40" s="128"/>
      <c r="AF40" s="131"/>
      <c r="AG40" s="128"/>
      <c r="AH40" s="129"/>
      <c r="AI40" s="130"/>
      <c r="AJ40" s="129"/>
      <c r="AK40" s="128"/>
      <c r="AL40" s="131"/>
    </row>
    <row r="41" spans="1:38" s="484" customFormat="1" ht="15" customHeight="1">
      <c r="A41" s="774"/>
      <c r="B41" s="25" t="s">
        <v>659</v>
      </c>
      <c r="C41" s="25"/>
      <c r="D41" s="436"/>
      <c r="E41" s="325"/>
      <c r="F41" s="92"/>
      <c r="G41" s="92"/>
      <c r="H41" s="771"/>
      <c r="I41" s="92"/>
      <c r="J41" s="137"/>
      <c r="K41" s="138"/>
      <c r="L41" s="137"/>
      <c r="M41" s="140"/>
      <c r="N41" s="139"/>
      <c r="O41" s="138"/>
      <c r="P41" s="137"/>
      <c r="Q41" s="140"/>
      <c r="R41" s="137"/>
      <c r="S41" s="138"/>
      <c r="T41" s="139"/>
      <c r="U41" s="138"/>
      <c r="V41" s="137"/>
      <c r="W41" s="140"/>
      <c r="X41" s="92"/>
      <c r="Y41" s="137"/>
      <c r="Z41" s="140"/>
      <c r="AA41" s="137"/>
      <c r="AB41" s="140"/>
      <c r="AC41" s="139"/>
      <c r="AD41" s="138"/>
      <c r="AE41" s="137"/>
      <c r="AF41" s="140"/>
      <c r="AG41" s="137"/>
      <c r="AH41" s="138"/>
      <c r="AI41" s="139"/>
      <c r="AJ41" s="138"/>
      <c r="AK41" s="137"/>
      <c r="AL41" s="140"/>
    </row>
    <row r="42" spans="1:38" s="484" customFormat="1" ht="15" customHeight="1">
      <c r="A42" s="774"/>
      <c r="B42" s="165" t="s">
        <v>660</v>
      </c>
      <c r="C42" s="165"/>
      <c r="D42" s="122"/>
      <c r="E42" s="959"/>
      <c r="F42" s="531"/>
      <c r="G42" s="488"/>
      <c r="H42" s="977"/>
      <c r="I42" s="488"/>
      <c r="J42" s="128"/>
      <c r="K42" s="129"/>
      <c r="L42" s="1006"/>
      <c r="M42" s="1007"/>
      <c r="N42" s="130"/>
      <c r="O42" s="129"/>
      <c r="P42" s="1006"/>
      <c r="Q42" s="1007"/>
      <c r="R42" s="1006"/>
      <c r="S42" s="1007"/>
      <c r="T42" s="130"/>
      <c r="U42" s="129"/>
      <c r="V42" s="128"/>
      <c r="W42" s="131"/>
      <c r="X42" s="488"/>
      <c r="Y42" s="1006"/>
      <c r="Z42" s="1007"/>
      <c r="AA42" s="1006"/>
      <c r="AB42" s="1007"/>
      <c r="AC42" s="130"/>
      <c r="AD42" s="129"/>
      <c r="AE42" s="1006"/>
      <c r="AF42" s="1007"/>
      <c r="AG42" s="1006"/>
      <c r="AH42" s="1007"/>
      <c r="AI42" s="130"/>
      <c r="AJ42" s="129"/>
      <c r="AK42" s="128"/>
      <c r="AL42" s="131"/>
    </row>
    <row r="43" spans="1:38" s="484" customFormat="1" ht="15" customHeight="1">
      <c r="A43" s="774"/>
      <c r="B43" s="25" t="s">
        <v>651</v>
      </c>
      <c r="C43" s="25"/>
      <c r="D43" s="436"/>
      <c r="E43" s="325"/>
      <c r="F43" s="92"/>
      <c r="G43" s="92"/>
      <c r="H43" s="771"/>
      <c r="I43" s="92"/>
      <c r="J43" s="137"/>
      <c r="K43" s="138"/>
      <c r="L43" s="1008"/>
      <c r="M43" s="1009"/>
      <c r="N43" s="139"/>
      <c r="O43" s="138"/>
      <c r="P43" s="1008"/>
      <c r="Q43" s="1009"/>
      <c r="R43" s="1008"/>
      <c r="S43" s="1009"/>
      <c r="T43" s="139"/>
      <c r="U43" s="138"/>
      <c r="V43" s="137"/>
      <c r="W43" s="140"/>
      <c r="X43" s="92"/>
      <c r="Y43" s="1008"/>
      <c r="Z43" s="1009"/>
      <c r="AA43" s="1008"/>
      <c r="AB43" s="1009"/>
      <c r="AC43" s="139"/>
      <c r="AD43" s="138"/>
      <c r="AE43" s="1008"/>
      <c r="AF43" s="1009"/>
      <c r="AG43" s="1008"/>
      <c r="AH43" s="1009"/>
      <c r="AI43" s="139"/>
      <c r="AJ43" s="138"/>
      <c r="AK43" s="137"/>
      <c r="AL43" s="140"/>
    </row>
    <row r="44" spans="1:38" s="484" customFormat="1" ht="15" customHeight="1">
      <c r="A44" s="774"/>
      <c r="B44" s="165" t="s">
        <v>652</v>
      </c>
      <c r="C44" s="165"/>
      <c r="D44" s="122"/>
      <c r="E44" s="959"/>
      <c r="F44" s="531"/>
      <c r="G44" s="488"/>
      <c r="H44" s="977"/>
      <c r="I44" s="488"/>
      <c r="J44" s="128"/>
      <c r="K44" s="129"/>
      <c r="L44" s="1006"/>
      <c r="M44" s="1007"/>
      <c r="N44" s="130"/>
      <c r="O44" s="129"/>
      <c r="P44" s="1006"/>
      <c r="Q44" s="1007"/>
      <c r="R44" s="1006"/>
      <c r="S44" s="1007"/>
      <c r="T44" s="130"/>
      <c r="U44" s="129"/>
      <c r="V44" s="128"/>
      <c r="W44" s="131"/>
      <c r="X44" s="488"/>
      <c r="Y44" s="1006"/>
      <c r="Z44" s="1007"/>
      <c r="AA44" s="1006"/>
      <c r="AB44" s="1007"/>
      <c r="AC44" s="130"/>
      <c r="AD44" s="129"/>
      <c r="AE44" s="1006"/>
      <c r="AF44" s="1007"/>
      <c r="AG44" s="1006"/>
      <c r="AH44" s="1007"/>
      <c r="AI44" s="130"/>
      <c r="AJ44" s="129"/>
      <c r="AK44" s="128"/>
      <c r="AL44" s="131"/>
    </row>
    <row r="45" spans="1:38" s="484" customFormat="1" ht="15" customHeight="1">
      <c r="A45" s="774"/>
      <c r="B45" s="25" t="s">
        <v>661</v>
      </c>
      <c r="C45" s="25"/>
      <c r="D45" s="436"/>
      <c r="E45" s="325"/>
      <c r="F45" s="92"/>
      <c r="G45" s="92"/>
      <c r="H45" s="771"/>
      <c r="I45" s="92"/>
      <c r="J45" s="137"/>
      <c r="K45" s="138"/>
      <c r="L45" s="1008"/>
      <c r="M45" s="1009"/>
      <c r="N45" s="139"/>
      <c r="O45" s="138"/>
      <c r="P45" s="1008"/>
      <c r="Q45" s="1009"/>
      <c r="R45" s="1008"/>
      <c r="S45" s="1009"/>
      <c r="T45" s="139"/>
      <c r="U45" s="138"/>
      <c r="V45" s="137"/>
      <c r="W45" s="140"/>
      <c r="X45" s="92"/>
      <c r="Y45" s="1008"/>
      <c r="Z45" s="1009"/>
      <c r="AA45" s="1008"/>
      <c r="AB45" s="1009"/>
      <c r="AC45" s="139"/>
      <c r="AD45" s="138"/>
      <c r="AE45" s="1008"/>
      <c r="AF45" s="1009"/>
      <c r="AG45" s="1008"/>
      <c r="AH45" s="1009"/>
      <c r="AI45" s="139"/>
      <c r="AJ45" s="138"/>
      <c r="AK45" s="137"/>
      <c r="AL45" s="140"/>
    </row>
    <row r="46" spans="1:38" s="484" customFormat="1" ht="15" customHeight="1">
      <c r="A46" s="774"/>
      <c r="B46" s="165" t="s">
        <v>662</v>
      </c>
      <c r="C46" s="165"/>
      <c r="D46" s="122"/>
      <c r="E46" s="959"/>
      <c r="F46" s="531"/>
      <c r="G46" s="488"/>
      <c r="H46" s="977"/>
      <c r="I46" s="488"/>
      <c r="J46" s="128"/>
      <c r="K46" s="129"/>
      <c r="L46" s="1010"/>
      <c r="M46" s="1010"/>
      <c r="N46" s="1011"/>
      <c r="O46" s="1012"/>
      <c r="P46" s="1010"/>
      <c r="Q46" s="1010"/>
      <c r="R46" s="1011"/>
      <c r="S46" s="1010"/>
      <c r="T46" s="130"/>
      <c r="U46" s="129"/>
      <c r="V46" s="128"/>
      <c r="W46" s="131"/>
      <c r="X46" s="488"/>
      <c r="Y46" s="1011"/>
      <c r="Z46" s="1010"/>
      <c r="AA46" s="1010"/>
      <c r="AB46" s="1010"/>
      <c r="AC46" s="1011"/>
      <c r="AD46" s="1012"/>
      <c r="AE46" s="1010"/>
      <c r="AF46" s="1010"/>
      <c r="AG46" s="1010"/>
      <c r="AH46" s="1010"/>
      <c r="AI46" s="130"/>
      <c r="AJ46" s="129"/>
      <c r="AK46" s="128"/>
      <c r="AL46" s="131"/>
    </row>
    <row r="47" spans="1:38" s="484" customFormat="1" ht="15" customHeight="1">
      <c r="A47" s="774"/>
      <c r="B47" s="25" t="s">
        <v>663</v>
      </c>
      <c r="C47" s="25"/>
      <c r="D47" s="436"/>
      <c r="E47" s="325"/>
      <c r="F47" s="92"/>
      <c r="G47" s="92"/>
      <c r="H47" s="771"/>
      <c r="I47" s="92"/>
      <c r="J47" s="137"/>
      <c r="K47" s="158"/>
      <c r="L47" s="137"/>
      <c r="M47" s="140"/>
      <c r="N47" s="139"/>
      <c r="O47" s="138"/>
      <c r="P47" s="137"/>
      <c r="Q47" s="140"/>
      <c r="R47" s="137"/>
      <c r="S47" s="138"/>
      <c r="T47" s="139"/>
      <c r="U47" s="138"/>
      <c r="V47" s="137"/>
      <c r="W47" s="140"/>
      <c r="X47" s="92"/>
      <c r="Y47" s="137"/>
      <c r="Z47" s="140"/>
      <c r="AA47" s="137"/>
      <c r="AB47" s="140"/>
      <c r="AC47" s="139"/>
      <c r="AD47" s="138"/>
      <c r="AE47" s="137"/>
      <c r="AF47" s="140"/>
      <c r="AG47" s="137"/>
      <c r="AH47" s="138"/>
      <c r="AI47" s="139"/>
      <c r="AJ47" s="138"/>
      <c r="AK47" s="137"/>
      <c r="AL47" s="140"/>
    </row>
    <row r="48" spans="1:38" s="484" customFormat="1" ht="15" customHeight="1">
      <c r="A48" s="774"/>
      <c r="B48" s="25" t="s">
        <v>664</v>
      </c>
      <c r="C48" s="25"/>
      <c r="D48" s="436"/>
      <c r="E48" s="325"/>
      <c r="F48" s="92"/>
      <c r="G48" s="92"/>
      <c r="H48" s="771"/>
      <c r="I48" s="92"/>
      <c r="J48" s="137"/>
      <c r="K48" s="158"/>
      <c r="L48" s="137"/>
      <c r="M48" s="140"/>
      <c r="N48" s="139"/>
      <c r="O48" s="138"/>
      <c r="P48" s="137"/>
      <c r="Q48" s="140"/>
      <c r="R48" s="137"/>
      <c r="S48" s="138"/>
      <c r="T48" s="139"/>
      <c r="U48" s="138"/>
      <c r="V48" s="137"/>
      <c r="W48" s="140"/>
      <c r="X48" s="92"/>
      <c r="Y48" s="137"/>
      <c r="Z48" s="140"/>
      <c r="AA48" s="137"/>
      <c r="AB48" s="140"/>
      <c r="AC48" s="139"/>
      <c r="AD48" s="138"/>
      <c r="AE48" s="137"/>
      <c r="AF48" s="140"/>
      <c r="AG48" s="137"/>
      <c r="AH48" s="138"/>
      <c r="AI48" s="139"/>
      <c r="AJ48" s="138"/>
      <c r="AK48" s="137"/>
      <c r="AL48" s="140"/>
    </row>
    <row r="49" spans="1:38" s="484" customFormat="1" ht="15" customHeight="1">
      <c r="A49" s="774"/>
      <c r="C49" s="92"/>
      <c r="D49" s="92"/>
      <c r="E49" s="488"/>
      <c r="F49" s="812"/>
      <c r="G49" s="812"/>
      <c r="H49" s="402"/>
      <c r="I49" s="812"/>
      <c r="J49" s="92"/>
      <c r="K49" s="984"/>
      <c r="L49" s="985"/>
      <c r="M49" s="984"/>
      <c r="N49" s="986"/>
      <c r="O49" s="986"/>
      <c r="P49" s="906"/>
      <c r="Q49" s="984"/>
      <c r="R49" s="986"/>
      <c r="S49" s="906"/>
      <c r="T49" s="984"/>
      <c r="U49" s="986"/>
      <c r="V49" s="906"/>
      <c r="W49" s="984"/>
      <c r="X49" s="812"/>
      <c r="Y49" s="92"/>
      <c r="Z49" s="984"/>
      <c r="AA49" s="985"/>
      <c r="AB49" s="984"/>
      <c r="AC49" s="986"/>
      <c r="AD49" s="986"/>
      <c r="AE49" s="906"/>
      <c r="AF49" s="984"/>
      <c r="AG49" s="986"/>
      <c r="AH49" s="906"/>
      <c r="AI49" s="984"/>
      <c r="AJ49" s="986"/>
      <c r="AK49" s="906"/>
      <c r="AL49" s="984"/>
    </row>
  </sheetData>
  <sheetProtection selectLockedCells="1" selectUnlockedCells="1"/>
  <mergeCells count="4">
    <mergeCell ref="B6:F7"/>
    <mergeCell ref="H6:H7"/>
    <mergeCell ref="J6:W6"/>
    <mergeCell ref="Y6:AL6"/>
  </mergeCells>
  <conditionalFormatting sqref="B20 B17">
    <cfRule type="expression" priority="1" dxfId="0" stopIfTrue="1">
      <formula>$IV16="***"</formula>
    </cfRule>
  </conditionalFormatting>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colBreaks count="1" manualBreakCount="1">
    <brk id="23" max="65535" man="1"/>
  </colBreaks>
  <drawing r:id="rId1"/>
</worksheet>
</file>

<file path=xl/worksheets/sheet3.xml><?xml version="1.0" encoding="utf-8"?>
<worksheet xmlns="http://schemas.openxmlformats.org/spreadsheetml/2006/main" xmlns:r="http://schemas.openxmlformats.org/officeDocument/2006/relationships">
  <sheetPr codeName="Feuil3">
    <tabColor indexed="53"/>
  </sheetPr>
  <dimension ref="A1:BA51"/>
  <sheetViews>
    <sheetView showGridLines="0" showOutlineSymbols="0" view="pageBreakPreview" zoomScale="75" zoomScaleNormal="70" zoomScaleSheetLayoutView="75" workbookViewId="0" topLeftCell="A1">
      <pane xSplit="8" ySplit="7" topLeftCell="I14" activePane="bottomRight" state="frozen"/>
      <selection pane="topLeft" activeCell="A1" sqref="A1"/>
      <selection pane="topRight" activeCell="I1" sqref="I1"/>
      <selection pane="bottomLeft" activeCell="A14" sqref="A14"/>
      <selection pane="bottomRight" activeCell="AL51" sqref="A1:IV65536"/>
    </sheetView>
  </sheetViews>
  <sheetFormatPr defaultColWidth="50.28125" defaultRowHeight="12.75" outlineLevelCol="1"/>
  <cols>
    <col min="1" max="1" width="2.8515625" style="3" customWidth="1"/>
    <col min="2" max="2" width="2.8515625" style="90" customWidth="1"/>
    <col min="3" max="3" width="2.8515625" style="91" customWidth="1"/>
    <col min="4" max="5" width="2.8515625" style="92" customWidth="1"/>
    <col min="6" max="6" width="50.00390625" style="3" customWidth="1"/>
    <col min="7" max="7" width="0.9921875" style="15" customWidth="1"/>
    <col min="8" max="8" width="11.421875" style="93" customWidth="1"/>
    <col min="9" max="9" width="2.7109375" style="15" customWidth="1"/>
    <col min="10" max="10" width="11.421875" style="94" customWidth="1" outlineLevel="1"/>
    <col min="11" max="11" width="11.421875" style="15" customWidth="1"/>
    <col min="12" max="12" width="11.140625" style="94" customWidth="1"/>
    <col min="13" max="13" width="11.140625" style="15" customWidth="1"/>
    <col min="14" max="14" width="11.140625" style="94" customWidth="1"/>
    <col min="15" max="15" width="12.7109375" style="15" customWidth="1"/>
    <col min="16" max="16" width="11.140625" style="94" customWidth="1"/>
    <col min="17" max="17" width="11.140625" style="15" customWidth="1"/>
    <col min="18" max="18" width="11.140625" style="94" customWidth="1"/>
    <col min="19" max="19" width="11.140625" style="15" customWidth="1"/>
    <col min="20" max="20" width="11.140625" style="94" customWidth="1"/>
    <col min="21" max="21" width="11.140625" style="15" customWidth="1"/>
    <col min="22" max="22" width="11.140625" style="94" customWidth="1"/>
    <col min="23" max="23" width="12.7109375" style="15" customWidth="1"/>
    <col min="24" max="24" width="2.7109375" style="3" customWidth="1"/>
    <col min="25" max="25" width="11.421875" style="94" customWidth="1" outlineLevel="1"/>
    <col min="26" max="26" width="11.421875" style="15" customWidth="1"/>
    <col min="27" max="27" width="11.140625" style="94" customWidth="1"/>
    <col min="28" max="28" width="11.140625" style="15" customWidth="1"/>
    <col min="29" max="29" width="11.140625" style="94" customWidth="1"/>
    <col min="30" max="30" width="12.7109375" style="15" customWidth="1"/>
    <col min="31" max="31" width="11.140625" style="94" customWidth="1"/>
    <col min="32" max="32" width="11.140625" style="15" customWidth="1"/>
    <col min="33" max="33" width="11.140625" style="94" customWidth="1"/>
    <col min="34" max="34" width="11.140625" style="15" customWidth="1"/>
    <col min="35" max="35" width="11.140625" style="94" customWidth="1"/>
    <col min="36" max="36" width="11.140625" style="15" customWidth="1"/>
    <col min="37" max="37" width="11.140625" style="94" customWidth="1"/>
    <col min="38" max="38" width="12.7109375" style="15" customWidth="1"/>
    <col min="39" max="39" width="2.7109375" style="3" customWidth="1"/>
    <col min="40" max="40" width="11.421875" style="94" customWidth="1" outlineLevel="1"/>
    <col min="41" max="41" width="11.421875" style="15" customWidth="1"/>
    <col min="42" max="42" width="11.140625" style="94" customWidth="1"/>
    <col min="43" max="43" width="11.140625" style="15" customWidth="1"/>
    <col min="44" max="44" width="11.140625" style="94" customWidth="1"/>
    <col min="45" max="45" width="12.7109375" style="15" customWidth="1"/>
    <col min="46" max="46" width="11.140625" style="94" customWidth="1"/>
    <col min="47" max="47" width="11.140625" style="15" customWidth="1"/>
    <col min="48" max="48" width="11.140625" style="94" customWidth="1"/>
    <col min="49" max="49" width="11.140625" style="15" customWidth="1"/>
    <col min="50" max="50" width="11.140625" style="94" customWidth="1"/>
    <col min="51" max="51" width="11.140625" style="15" customWidth="1"/>
    <col min="52" max="52" width="11.140625" style="94" customWidth="1"/>
    <col min="53" max="53" width="12.28125" style="15" customWidth="1"/>
    <col min="54" max="54" width="2.7109375" style="3" customWidth="1"/>
    <col min="55" max="16384" width="50.7109375" style="3" customWidth="1"/>
  </cols>
  <sheetData>
    <row r="1" ht="12" customHeight="1">
      <c r="H1" s="95"/>
    </row>
    <row r="2" ht="12" customHeight="1">
      <c r="H2" s="95"/>
    </row>
    <row r="3" ht="12" customHeight="1">
      <c r="H3" s="95"/>
    </row>
    <row r="4" ht="12" customHeight="1">
      <c r="H4" s="95"/>
    </row>
    <row r="5" ht="9.75" customHeight="1">
      <c r="H5" s="95"/>
    </row>
    <row r="6" spans="2:53" ht="22.5" customHeight="1">
      <c r="B6" s="96" t="s">
        <v>222</v>
      </c>
      <c r="C6" s="96"/>
      <c r="D6" s="96"/>
      <c r="E6" s="96"/>
      <c r="F6" s="96"/>
      <c r="G6" s="97"/>
      <c r="H6" s="96" t="s">
        <v>223</v>
      </c>
      <c r="I6" s="97"/>
      <c r="J6" s="98">
        <v>2009</v>
      </c>
      <c r="K6" s="98"/>
      <c r="L6" s="98"/>
      <c r="M6" s="98"/>
      <c r="N6" s="98"/>
      <c r="O6" s="98"/>
      <c r="P6" s="98"/>
      <c r="Q6" s="98"/>
      <c r="R6" s="98"/>
      <c r="S6" s="98"/>
      <c r="T6" s="98"/>
      <c r="U6" s="98"/>
      <c r="V6" s="98"/>
      <c r="W6" s="98"/>
      <c r="Y6" s="98">
        <v>2010</v>
      </c>
      <c r="Z6" s="98"/>
      <c r="AA6" s="98"/>
      <c r="AB6" s="98"/>
      <c r="AC6" s="98"/>
      <c r="AD6" s="98"/>
      <c r="AE6" s="98"/>
      <c r="AF6" s="98"/>
      <c r="AG6" s="98"/>
      <c r="AH6" s="98"/>
      <c r="AI6" s="98"/>
      <c r="AJ6" s="98"/>
      <c r="AK6" s="98"/>
      <c r="AL6" s="98"/>
      <c r="AN6" s="98">
        <v>2011</v>
      </c>
      <c r="AO6" s="98"/>
      <c r="AP6" s="98"/>
      <c r="AQ6" s="98"/>
      <c r="AR6" s="98"/>
      <c r="AS6" s="98"/>
      <c r="AT6" s="98"/>
      <c r="AU6" s="98"/>
      <c r="AV6" s="98"/>
      <c r="AW6" s="98"/>
      <c r="AX6" s="98"/>
      <c r="AY6" s="98"/>
      <c r="AZ6" s="98"/>
      <c r="BA6" s="98"/>
    </row>
    <row r="7" spans="2:53" ht="28.5" customHeight="1">
      <c r="B7" s="96"/>
      <c r="C7" s="96"/>
      <c r="D7" s="96"/>
      <c r="E7" s="96"/>
      <c r="F7" s="96"/>
      <c r="G7" s="97"/>
      <c r="H7" s="96"/>
      <c r="I7" s="97"/>
      <c r="J7" s="99" t="s">
        <v>224</v>
      </c>
      <c r="K7" s="100" t="s">
        <v>225</v>
      </c>
      <c r="L7" s="99" t="s">
        <v>226</v>
      </c>
      <c r="M7" s="100" t="s">
        <v>227</v>
      </c>
      <c r="N7" s="101" t="s">
        <v>228</v>
      </c>
      <c r="O7" s="102" t="s">
        <v>229</v>
      </c>
      <c r="P7" s="99" t="s">
        <v>230</v>
      </c>
      <c r="Q7" s="100" t="s">
        <v>231</v>
      </c>
      <c r="R7" s="99" t="s">
        <v>232</v>
      </c>
      <c r="S7" s="100" t="s">
        <v>233</v>
      </c>
      <c r="T7" s="101" t="s">
        <v>234</v>
      </c>
      <c r="U7" s="100" t="s">
        <v>235</v>
      </c>
      <c r="V7" s="103" t="s">
        <v>236</v>
      </c>
      <c r="W7" s="100" t="s">
        <v>237</v>
      </c>
      <c r="Y7" s="99" t="s">
        <v>238</v>
      </c>
      <c r="Z7" s="100" t="s">
        <v>239</v>
      </c>
      <c r="AA7" s="99" t="s">
        <v>240</v>
      </c>
      <c r="AB7" s="100" t="s">
        <v>241</v>
      </c>
      <c r="AC7" s="101" t="s">
        <v>242</v>
      </c>
      <c r="AD7" s="102" t="s">
        <v>243</v>
      </c>
      <c r="AE7" s="99" t="s">
        <v>244</v>
      </c>
      <c r="AF7" s="100" t="s">
        <v>245</v>
      </c>
      <c r="AG7" s="99" t="s">
        <v>246</v>
      </c>
      <c r="AH7" s="100" t="s">
        <v>247</v>
      </c>
      <c r="AI7" s="101" t="s">
        <v>248</v>
      </c>
      <c r="AJ7" s="100" t="s">
        <v>249</v>
      </c>
      <c r="AK7" s="103" t="s">
        <v>250</v>
      </c>
      <c r="AL7" s="100" t="s">
        <v>251</v>
      </c>
      <c r="AN7" s="99" t="s">
        <v>252</v>
      </c>
      <c r="AO7" s="100" t="s">
        <v>253</v>
      </c>
      <c r="AP7" s="99" t="s">
        <v>254</v>
      </c>
      <c r="AQ7" s="100" t="s">
        <v>255</v>
      </c>
      <c r="AR7" s="101" t="s">
        <v>256</v>
      </c>
      <c r="AS7" s="102" t="s">
        <v>257</v>
      </c>
      <c r="AT7" s="99" t="s">
        <v>258</v>
      </c>
      <c r="AU7" s="100" t="s">
        <v>259</v>
      </c>
      <c r="AV7" s="99" t="s">
        <v>260</v>
      </c>
      <c r="AW7" s="100" t="s">
        <v>261</v>
      </c>
      <c r="AX7" s="101" t="s">
        <v>262</v>
      </c>
      <c r="AY7" s="100" t="s">
        <v>263</v>
      </c>
      <c r="AZ7" s="103" t="s">
        <v>264</v>
      </c>
      <c r="BA7" s="100" t="s">
        <v>265</v>
      </c>
    </row>
    <row r="8" spans="2:53" ht="8.25" customHeight="1">
      <c r="B8" s="97"/>
      <c r="C8" s="97"/>
      <c r="D8" s="97"/>
      <c r="E8" s="97"/>
      <c r="F8" s="97"/>
      <c r="G8" s="97"/>
      <c r="H8" s="97"/>
      <c r="I8" s="97"/>
      <c r="J8" s="104"/>
      <c r="K8" s="105"/>
      <c r="L8" s="104"/>
      <c r="M8" s="105"/>
      <c r="N8" s="104"/>
      <c r="O8" s="105"/>
      <c r="P8" s="104"/>
      <c r="Q8" s="105"/>
      <c r="R8" s="104"/>
      <c r="S8" s="105"/>
      <c r="T8" s="104"/>
      <c r="U8" s="105"/>
      <c r="V8" s="104"/>
      <c r="W8" s="105"/>
      <c r="Y8" s="104"/>
      <c r="Z8" s="105"/>
      <c r="AA8" s="104"/>
      <c r="AB8" s="105"/>
      <c r="AC8" s="104"/>
      <c r="AD8" s="105"/>
      <c r="AE8" s="104"/>
      <c r="AF8" s="105"/>
      <c r="AG8" s="104"/>
      <c r="AH8" s="105"/>
      <c r="AI8" s="104"/>
      <c r="AJ8" s="105"/>
      <c r="AK8" s="104"/>
      <c r="AL8" s="105"/>
      <c r="AN8" s="104"/>
      <c r="AO8" s="105"/>
      <c r="AP8" s="104"/>
      <c r="AQ8" s="105"/>
      <c r="AR8" s="104"/>
      <c r="AS8" s="105"/>
      <c r="AT8" s="104"/>
      <c r="AU8" s="105"/>
      <c r="AV8" s="104"/>
      <c r="AW8" s="105"/>
      <c r="AX8" s="104"/>
      <c r="AY8" s="105"/>
      <c r="AZ8" s="104"/>
      <c r="BA8" s="105"/>
    </row>
    <row r="9" spans="2:53" s="15" customFormat="1" ht="21.75" customHeight="1">
      <c r="B9" s="106" t="s">
        <v>266</v>
      </c>
      <c r="C9" s="91"/>
      <c r="D9" s="92"/>
      <c r="E9" s="92"/>
      <c r="H9" s="107"/>
      <c r="J9" s="104"/>
      <c r="K9" s="105"/>
      <c r="L9" s="104"/>
      <c r="M9" s="105"/>
      <c r="N9" s="104"/>
      <c r="O9" s="105"/>
      <c r="P9" s="104"/>
      <c r="Q9" s="105"/>
      <c r="R9" s="104"/>
      <c r="S9" s="105"/>
      <c r="T9" s="104"/>
      <c r="U9" s="105"/>
      <c r="V9" s="104"/>
      <c r="W9" s="105"/>
      <c r="Y9" s="104"/>
      <c r="Z9" s="105"/>
      <c r="AA9" s="104"/>
      <c r="AB9" s="105"/>
      <c r="AC9" s="104"/>
      <c r="AD9" s="105"/>
      <c r="AE9" s="104"/>
      <c r="AF9" s="105"/>
      <c r="AG9" s="104"/>
      <c r="AH9" s="105"/>
      <c r="AI9" s="104"/>
      <c r="AJ9" s="105"/>
      <c r="AK9" s="104"/>
      <c r="AL9" s="105"/>
      <c r="AN9" s="104"/>
      <c r="AO9" s="105"/>
      <c r="AP9" s="104"/>
      <c r="AQ9" s="105"/>
      <c r="AR9" s="104"/>
      <c r="AS9" s="105"/>
      <c r="AT9" s="104"/>
      <c r="AU9" s="105"/>
      <c r="AV9" s="104"/>
      <c r="AW9" s="105"/>
      <c r="AX9" s="104"/>
      <c r="AY9" s="105"/>
      <c r="AZ9" s="104"/>
      <c r="BA9" s="105"/>
    </row>
    <row r="10" spans="2:53" s="15" customFormat="1" ht="8.25" customHeight="1">
      <c r="B10" s="90"/>
      <c r="C10" s="91"/>
      <c r="D10" s="92"/>
      <c r="E10" s="92"/>
      <c r="H10" s="107"/>
      <c r="J10" s="104"/>
      <c r="K10" s="105"/>
      <c r="L10" s="104"/>
      <c r="M10" s="105"/>
      <c r="N10" s="104"/>
      <c r="O10" s="105"/>
      <c r="P10" s="104"/>
      <c r="Q10" s="105"/>
      <c r="R10" s="104"/>
      <c r="S10" s="105"/>
      <c r="T10" s="104"/>
      <c r="U10" s="105"/>
      <c r="V10" s="104"/>
      <c r="W10" s="105"/>
      <c r="Y10" s="104"/>
      <c r="Z10" s="105"/>
      <c r="AA10" s="104"/>
      <c r="AB10" s="105"/>
      <c r="AC10" s="104"/>
      <c r="AD10" s="105"/>
      <c r="AE10" s="104"/>
      <c r="AF10" s="105"/>
      <c r="AG10" s="104"/>
      <c r="AH10" s="105"/>
      <c r="AI10" s="104"/>
      <c r="AJ10" s="105"/>
      <c r="AK10" s="104"/>
      <c r="AL10" s="105"/>
      <c r="AN10" s="104"/>
      <c r="AO10" s="105"/>
      <c r="AP10" s="104"/>
      <c r="AQ10" s="105"/>
      <c r="AR10" s="104"/>
      <c r="AS10" s="105"/>
      <c r="AT10" s="104"/>
      <c r="AU10" s="105"/>
      <c r="AV10" s="104"/>
      <c r="AW10" s="105"/>
      <c r="AX10" s="104"/>
      <c r="AY10" s="105"/>
      <c r="AZ10" s="104"/>
      <c r="BA10" s="105"/>
    </row>
    <row r="11" spans="1:53" s="119" customFormat="1" ht="15" customHeight="1">
      <c r="A11" s="91"/>
      <c r="B11" s="108" t="s">
        <v>267</v>
      </c>
      <c r="C11" s="109"/>
      <c r="D11" s="110"/>
      <c r="E11" s="110"/>
      <c r="F11" s="111"/>
      <c r="G11" s="112"/>
      <c r="H11" s="113"/>
      <c r="I11" s="112"/>
      <c r="J11" s="114"/>
      <c r="K11" s="115"/>
      <c r="L11" s="114"/>
      <c r="M11" s="115"/>
      <c r="N11" s="116"/>
      <c r="O11" s="117"/>
      <c r="P11" s="114"/>
      <c r="Q11" s="115"/>
      <c r="R11" s="114"/>
      <c r="S11" s="115"/>
      <c r="T11" s="116"/>
      <c r="U11" s="115"/>
      <c r="V11" s="118"/>
      <c r="W11" s="115"/>
      <c r="Y11" s="114"/>
      <c r="Z11" s="115"/>
      <c r="AA11" s="114"/>
      <c r="AB11" s="115"/>
      <c r="AC11" s="116"/>
      <c r="AD11" s="117"/>
      <c r="AE11" s="114"/>
      <c r="AF11" s="115"/>
      <c r="AG11" s="114"/>
      <c r="AH11" s="115"/>
      <c r="AI11" s="116"/>
      <c r="AJ11" s="115"/>
      <c r="AK11" s="118"/>
      <c r="AL11" s="115"/>
      <c r="AN11" s="114"/>
      <c r="AO11" s="115"/>
      <c r="AP11" s="114"/>
      <c r="AQ11" s="115"/>
      <c r="AR11" s="116"/>
      <c r="AS11" s="117"/>
      <c r="AT11" s="114"/>
      <c r="AU11" s="115"/>
      <c r="AV11" s="114"/>
      <c r="AW11" s="115"/>
      <c r="AX11" s="116"/>
      <c r="AY11" s="115"/>
      <c r="AZ11" s="118"/>
      <c r="BA11" s="115"/>
    </row>
    <row r="12" spans="1:53" s="119" customFormat="1" ht="15" customHeight="1">
      <c r="A12" s="120"/>
      <c r="B12" s="121" t="s">
        <v>109</v>
      </c>
      <c r="C12" s="122"/>
      <c r="D12" s="123"/>
      <c r="E12" s="124"/>
      <c r="F12" s="125"/>
      <c r="G12" s="126"/>
      <c r="H12" s="127" t="s">
        <v>108</v>
      </c>
      <c r="I12" s="126"/>
      <c r="J12" s="128"/>
      <c r="K12" s="129"/>
      <c r="L12" s="130"/>
      <c r="M12" s="131"/>
      <c r="N12" s="132"/>
      <c r="O12" s="133"/>
      <c r="P12" s="130"/>
      <c r="Q12" s="131"/>
      <c r="R12" s="128"/>
      <c r="S12" s="131"/>
      <c r="T12" s="132"/>
      <c r="U12" s="129"/>
      <c r="V12" s="134"/>
      <c r="W12" s="129"/>
      <c r="Y12" s="128"/>
      <c r="Z12" s="129"/>
      <c r="AA12" s="130"/>
      <c r="AB12" s="131"/>
      <c r="AC12" s="132"/>
      <c r="AD12" s="133"/>
      <c r="AE12" s="130"/>
      <c r="AF12" s="131"/>
      <c r="AG12" s="128"/>
      <c r="AH12" s="131"/>
      <c r="AI12" s="132"/>
      <c r="AJ12" s="129"/>
      <c r="AK12" s="134"/>
      <c r="AL12" s="129"/>
      <c r="AN12" s="128"/>
      <c r="AO12" s="129"/>
      <c r="AP12" s="130"/>
      <c r="AQ12" s="131"/>
      <c r="AR12" s="132"/>
      <c r="AS12" s="133"/>
      <c r="AT12" s="130"/>
      <c r="AU12" s="131"/>
      <c r="AV12" s="128"/>
      <c r="AW12" s="131"/>
      <c r="AX12" s="132"/>
      <c r="AY12" s="129"/>
      <c r="AZ12" s="134"/>
      <c r="BA12" s="129"/>
    </row>
    <row r="13" spans="1:53" s="144" customFormat="1" ht="15" customHeight="1">
      <c r="A13" s="21"/>
      <c r="B13" s="89"/>
      <c r="C13" s="92" t="s">
        <v>268</v>
      </c>
      <c r="D13" s="135"/>
      <c r="E13" s="25"/>
      <c r="F13" s="126"/>
      <c r="G13" s="126"/>
      <c r="H13" s="136"/>
      <c r="I13" s="126"/>
      <c r="J13" s="137"/>
      <c r="K13" s="138"/>
      <c r="L13" s="139"/>
      <c r="M13" s="140"/>
      <c r="N13" s="141"/>
      <c r="O13" s="142"/>
      <c r="P13" s="139"/>
      <c r="Q13" s="140"/>
      <c r="R13" s="137"/>
      <c r="S13" s="140"/>
      <c r="T13" s="141"/>
      <c r="U13" s="138"/>
      <c r="V13" s="143"/>
      <c r="W13" s="138"/>
      <c r="Y13" s="137"/>
      <c r="Z13" s="138"/>
      <c r="AA13" s="139"/>
      <c r="AB13" s="140"/>
      <c r="AC13" s="141"/>
      <c r="AD13" s="142"/>
      <c r="AE13" s="139"/>
      <c r="AF13" s="140"/>
      <c r="AG13" s="137"/>
      <c r="AH13" s="140"/>
      <c r="AI13" s="141"/>
      <c r="AJ13" s="138"/>
      <c r="AK13" s="143"/>
      <c r="AL13" s="138"/>
      <c r="AN13" s="137"/>
      <c r="AO13" s="138"/>
      <c r="AP13" s="139"/>
      <c r="AQ13" s="140"/>
      <c r="AR13" s="141"/>
      <c r="AS13" s="142"/>
      <c r="AT13" s="139"/>
      <c r="AU13" s="140"/>
      <c r="AV13" s="137"/>
      <c r="AW13" s="140"/>
      <c r="AX13" s="141"/>
      <c r="AY13" s="138"/>
      <c r="AZ13" s="143"/>
      <c r="BA13" s="138"/>
    </row>
    <row r="14" spans="1:53" s="144" customFormat="1" ht="15" customHeight="1">
      <c r="A14" s="21"/>
      <c r="B14" s="89"/>
      <c r="C14" s="92" t="s">
        <v>269</v>
      </c>
      <c r="D14" s="135"/>
      <c r="E14" s="25"/>
      <c r="F14" s="126"/>
      <c r="G14" s="126"/>
      <c r="H14" s="136"/>
      <c r="I14" s="126"/>
      <c r="J14" s="137"/>
      <c r="K14" s="138"/>
      <c r="L14" s="139"/>
      <c r="M14" s="140"/>
      <c r="N14" s="141"/>
      <c r="O14" s="142"/>
      <c r="P14" s="139"/>
      <c r="Q14" s="140"/>
      <c r="R14" s="137"/>
      <c r="S14" s="140"/>
      <c r="T14" s="141"/>
      <c r="U14" s="138"/>
      <c r="V14" s="143"/>
      <c r="W14" s="138"/>
      <c r="Y14" s="137"/>
      <c r="Z14" s="138"/>
      <c r="AA14" s="139"/>
      <c r="AB14" s="140"/>
      <c r="AC14" s="141"/>
      <c r="AD14" s="142"/>
      <c r="AE14" s="139"/>
      <c r="AF14" s="140"/>
      <c r="AG14" s="137"/>
      <c r="AH14" s="140"/>
      <c r="AI14" s="141"/>
      <c r="AJ14" s="138"/>
      <c r="AK14" s="143"/>
      <c r="AL14" s="138"/>
      <c r="AN14" s="137"/>
      <c r="AO14" s="138"/>
      <c r="AP14" s="139"/>
      <c r="AQ14" s="140"/>
      <c r="AR14" s="141"/>
      <c r="AS14" s="142"/>
      <c r="AT14" s="139"/>
      <c r="AU14" s="140"/>
      <c r="AV14" s="137"/>
      <c r="AW14" s="140"/>
      <c r="AX14" s="141"/>
      <c r="AY14" s="138"/>
      <c r="AZ14" s="143"/>
      <c r="BA14" s="138"/>
    </row>
    <row r="15" spans="1:53" s="153" customFormat="1" ht="15" customHeight="1">
      <c r="A15" s="71"/>
      <c r="B15" s="122" t="s">
        <v>112</v>
      </c>
      <c r="C15" s="122"/>
      <c r="D15" s="122"/>
      <c r="E15" s="123"/>
      <c r="F15" s="145"/>
      <c r="G15" s="146"/>
      <c r="H15" s="147" t="s">
        <v>111</v>
      </c>
      <c r="I15" s="146"/>
      <c r="J15" s="148"/>
      <c r="K15" s="149"/>
      <c r="L15" s="148"/>
      <c r="M15" s="149"/>
      <c r="N15" s="150"/>
      <c r="O15" s="151"/>
      <c r="P15" s="148"/>
      <c r="Q15" s="149"/>
      <c r="R15" s="148"/>
      <c r="S15" s="149"/>
      <c r="T15" s="150"/>
      <c r="U15" s="149"/>
      <c r="V15" s="152"/>
      <c r="W15" s="149"/>
      <c r="Y15" s="148"/>
      <c r="Z15" s="149"/>
      <c r="AA15" s="148"/>
      <c r="AB15" s="149"/>
      <c r="AC15" s="150"/>
      <c r="AD15" s="151"/>
      <c r="AE15" s="148"/>
      <c r="AF15" s="149"/>
      <c r="AG15" s="148"/>
      <c r="AH15" s="149"/>
      <c r="AI15" s="150"/>
      <c r="AJ15" s="149"/>
      <c r="AK15" s="152"/>
      <c r="AL15" s="149"/>
      <c r="AN15" s="148"/>
      <c r="AO15" s="149"/>
      <c r="AP15" s="148"/>
      <c r="AQ15" s="149"/>
      <c r="AR15" s="150"/>
      <c r="AS15" s="151"/>
      <c r="AT15" s="148"/>
      <c r="AU15" s="149"/>
      <c r="AV15" s="148"/>
      <c r="AW15" s="149"/>
      <c r="AX15" s="150"/>
      <c r="AY15" s="149"/>
      <c r="AZ15" s="152"/>
      <c r="BA15" s="149"/>
    </row>
    <row r="16" spans="1:53" s="144" customFormat="1" ht="15" customHeight="1">
      <c r="A16" s="21"/>
      <c r="B16" s="89"/>
      <c r="C16" s="144" t="s">
        <v>270</v>
      </c>
      <c r="D16" s="89"/>
      <c r="F16" s="154"/>
      <c r="G16" s="155"/>
      <c r="H16" s="156" t="s">
        <v>114</v>
      </c>
      <c r="I16" s="155"/>
      <c r="J16" s="157"/>
      <c r="K16" s="158"/>
      <c r="L16" s="159"/>
      <c r="M16" s="160"/>
      <c r="N16" s="161"/>
      <c r="O16" s="162"/>
      <c r="P16" s="159"/>
      <c r="Q16" s="158"/>
      <c r="R16" s="157"/>
      <c r="S16" s="160"/>
      <c r="T16" s="161"/>
      <c r="U16" s="158"/>
      <c r="V16" s="163"/>
      <c r="W16" s="158"/>
      <c r="Y16" s="157"/>
      <c r="Z16" s="158"/>
      <c r="AA16" s="159"/>
      <c r="AB16" s="160"/>
      <c r="AC16" s="161"/>
      <c r="AD16" s="162"/>
      <c r="AE16" s="159"/>
      <c r="AF16" s="158"/>
      <c r="AG16" s="157"/>
      <c r="AH16" s="160"/>
      <c r="AI16" s="161"/>
      <c r="AJ16" s="158"/>
      <c r="AK16" s="163"/>
      <c r="AL16" s="158"/>
      <c r="AN16" s="157"/>
      <c r="AO16" s="158"/>
      <c r="AP16" s="159"/>
      <c r="AQ16" s="160"/>
      <c r="AR16" s="161"/>
      <c r="AS16" s="162"/>
      <c r="AT16" s="159"/>
      <c r="AU16" s="158"/>
      <c r="AV16" s="157"/>
      <c r="AW16" s="160"/>
      <c r="AX16" s="161"/>
      <c r="AY16" s="158"/>
      <c r="AZ16" s="163"/>
      <c r="BA16" s="158"/>
    </row>
    <row r="17" spans="1:53" s="144" customFormat="1" ht="15" customHeight="1">
      <c r="A17" s="21"/>
      <c r="B17" s="164"/>
      <c r="C17" s="165" t="s">
        <v>271</v>
      </c>
      <c r="D17" s="165"/>
      <c r="E17" s="165"/>
      <c r="F17" s="166"/>
      <c r="G17" s="155"/>
      <c r="H17" s="127" t="s">
        <v>117</v>
      </c>
      <c r="I17" s="155"/>
      <c r="J17" s="128"/>
      <c r="K17" s="129"/>
      <c r="L17" s="130"/>
      <c r="M17" s="131"/>
      <c r="N17" s="167"/>
      <c r="O17" s="133"/>
      <c r="P17" s="130"/>
      <c r="Q17" s="129"/>
      <c r="R17" s="128"/>
      <c r="S17" s="131"/>
      <c r="T17" s="167"/>
      <c r="U17" s="129"/>
      <c r="V17" s="134"/>
      <c r="W17" s="129"/>
      <c r="Y17" s="128"/>
      <c r="Z17" s="129"/>
      <c r="AA17" s="130"/>
      <c r="AB17" s="131"/>
      <c r="AC17" s="167"/>
      <c r="AD17" s="133"/>
      <c r="AE17" s="130"/>
      <c r="AF17" s="129"/>
      <c r="AG17" s="128"/>
      <c r="AH17" s="131"/>
      <c r="AI17" s="167"/>
      <c r="AJ17" s="129"/>
      <c r="AK17" s="134"/>
      <c r="AL17" s="129"/>
      <c r="AN17" s="128"/>
      <c r="AO17" s="129"/>
      <c r="AP17" s="130"/>
      <c r="AQ17" s="131"/>
      <c r="AR17" s="167"/>
      <c r="AS17" s="133"/>
      <c r="AT17" s="130"/>
      <c r="AU17" s="129"/>
      <c r="AV17" s="128"/>
      <c r="AW17" s="131"/>
      <c r="AX17" s="167"/>
      <c r="AY17" s="129"/>
      <c r="AZ17" s="134"/>
      <c r="BA17" s="129"/>
    </row>
    <row r="18" spans="1:53" s="144" customFormat="1" ht="15" customHeight="1">
      <c r="A18" s="21"/>
      <c r="B18" s="89"/>
      <c r="C18" s="144" t="s">
        <v>272</v>
      </c>
      <c r="D18" s="89"/>
      <c r="F18" s="154"/>
      <c r="G18" s="155"/>
      <c r="H18" s="156"/>
      <c r="I18" s="155"/>
      <c r="J18" s="157"/>
      <c r="K18" s="158"/>
      <c r="L18" s="159"/>
      <c r="M18" s="160"/>
      <c r="N18" s="161"/>
      <c r="O18" s="162"/>
      <c r="P18" s="159"/>
      <c r="Q18" s="158"/>
      <c r="R18" s="157"/>
      <c r="S18" s="160"/>
      <c r="T18" s="161"/>
      <c r="U18" s="158"/>
      <c r="V18" s="163"/>
      <c r="W18" s="158"/>
      <c r="Y18" s="157"/>
      <c r="Z18" s="158"/>
      <c r="AA18" s="159"/>
      <c r="AB18" s="160"/>
      <c r="AC18" s="161"/>
      <c r="AD18" s="162"/>
      <c r="AE18" s="159"/>
      <c r="AF18" s="158"/>
      <c r="AG18" s="157"/>
      <c r="AH18" s="160"/>
      <c r="AI18" s="161"/>
      <c r="AJ18" s="158"/>
      <c r="AK18" s="163"/>
      <c r="AL18" s="158"/>
      <c r="AN18" s="157"/>
      <c r="AO18" s="158"/>
      <c r="AP18" s="159"/>
      <c r="AQ18" s="160"/>
      <c r="AR18" s="161"/>
      <c r="AS18" s="162"/>
      <c r="AT18" s="159"/>
      <c r="AU18" s="158"/>
      <c r="AV18" s="157"/>
      <c r="AW18" s="160"/>
      <c r="AX18" s="161"/>
      <c r="AY18" s="158"/>
      <c r="AZ18" s="163"/>
      <c r="BA18" s="158"/>
    </row>
    <row r="19" spans="1:53" s="144" customFormat="1" ht="15" customHeight="1">
      <c r="A19" s="21"/>
      <c r="B19" s="164"/>
      <c r="C19" s="165" t="s">
        <v>273</v>
      </c>
      <c r="D19" s="165"/>
      <c r="E19" s="165"/>
      <c r="F19" s="166"/>
      <c r="G19" s="155"/>
      <c r="H19" s="127" t="s">
        <v>120</v>
      </c>
      <c r="I19" s="155"/>
      <c r="J19" s="128"/>
      <c r="K19" s="129"/>
      <c r="L19" s="130"/>
      <c r="M19" s="131"/>
      <c r="N19" s="167"/>
      <c r="O19" s="133"/>
      <c r="P19" s="130"/>
      <c r="Q19" s="129"/>
      <c r="R19" s="128"/>
      <c r="S19" s="131"/>
      <c r="T19" s="167"/>
      <c r="U19" s="129"/>
      <c r="V19" s="134"/>
      <c r="W19" s="129"/>
      <c r="Y19" s="128"/>
      <c r="Z19" s="129"/>
      <c r="AA19" s="130"/>
      <c r="AB19" s="131"/>
      <c r="AC19" s="167"/>
      <c r="AD19" s="133"/>
      <c r="AE19" s="130"/>
      <c r="AF19" s="129"/>
      <c r="AG19" s="128"/>
      <c r="AH19" s="131"/>
      <c r="AI19" s="167"/>
      <c r="AJ19" s="129"/>
      <c r="AK19" s="134"/>
      <c r="AL19" s="129"/>
      <c r="AN19" s="128"/>
      <c r="AO19" s="129"/>
      <c r="AP19" s="130"/>
      <c r="AQ19" s="131"/>
      <c r="AR19" s="167"/>
      <c r="AS19" s="133"/>
      <c r="AT19" s="130"/>
      <c r="AU19" s="129"/>
      <c r="AV19" s="128"/>
      <c r="AW19" s="131"/>
      <c r="AX19" s="167"/>
      <c r="AY19" s="129"/>
      <c r="AZ19" s="134"/>
      <c r="BA19" s="129"/>
    </row>
    <row r="20" spans="1:53" s="144" customFormat="1" ht="15" customHeight="1">
      <c r="A20" s="21"/>
      <c r="B20" s="89" t="s">
        <v>274</v>
      </c>
      <c r="D20" s="89"/>
      <c r="F20" s="154"/>
      <c r="G20" s="155"/>
      <c r="H20" s="156"/>
      <c r="I20" s="155"/>
      <c r="J20" s="157"/>
      <c r="K20" s="158"/>
      <c r="L20" s="159"/>
      <c r="M20" s="160"/>
      <c r="N20" s="161"/>
      <c r="O20" s="162"/>
      <c r="P20" s="159"/>
      <c r="Q20" s="158"/>
      <c r="R20" s="157"/>
      <c r="S20" s="160"/>
      <c r="T20" s="161"/>
      <c r="U20" s="158"/>
      <c r="V20" s="163"/>
      <c r="W20" s="158"/>
      <c r="Y20" s="157"/>
      <c r="Z20" s="158"/>
      <c r="AA20" s="159"/>
      <c r="AB20" s="160"/>
      <c r="AC20" s="161"/>
      <c r="AD20" s="162"/>
      <c r="AE20" s="159"/>
      <c r="AF20" s="158"/>
      <c r="AG20" s="157"/>
      <c r="AH20" s="160"/>
      <c r="AI20" s="161"/>
      <c r="AJ20" s="158"/>
      <c r="AK20" s="163"/>
      <c r="AL20" s="158"/>
      <c r="AN20" s="157"/>
      <c r="AO20" s="158"/>
      <c r="AP20" s="159"/>
      <c r="AQ20" s="160"/>
      <c r="AR20" s="161"/>
      <c r="AS20" s="162"/>
      <c r="AT20" s="159"/>
      <c r="AU20" s="158"/>
      <c r="AV20" s="157"/>
      <c r="AW20" s="160"/>
      <c r="AX20" s="161"/>
      <c r="AY20" s="158"/>
      <c r="AZ20" s="163"/>
      <c r="BA20" s="158"/>
    </row>
    <row r="21" spans="1:53" s="144" customFormat="1" ht="15" customHeight="1">
      <c r="A21" s="21"/>
      <c r="B21" s="164" t="s">
        <v>124</v>
      </c>
      <c r="C21" s="165"/>
      <c r="D21" s="165"/>
      <c r="E21" s="165"/>
      <c r="F21" s="166"/>
      <c r="G21" s="155"/>
      <c r="H21" s="127" t="s">
        <v>123</v>
      </c>
      <c r="I21" s="155"/>
      <c r="J21" s="128"/>
      <c r="K21" s="129"/>
      <c r="L21" s="130"/>
      <c r="M21" s="131"/>
      <c r="N21" s="167"/>
      <c r="O21" s="133"/>
      <c r="P21" s="130"/>
      <c r="Q21" s="129"/>
      <c r="R21" s="128"/>
      <c r="S21" s="131"/>
      <c r="T21" s="167"/>
      <c r="U21" s="129"/>
      <c r="V21" s="134"/>
      <c r="W21" s="129"/>
      <c r="Y21" s="128"/>
      <c r="Z21" s="129"/>
      <c r="AA21" s="130"/>
      <c r="AB21" s="131"/>
      <c r="AC21" s="167"/>
      <c r="AD21" s="133"/>
      <c r="AE21" s="130"/>
      <c r="AF21" s="129"/>
      <c r="AG21" s="128"/>
      <c r="AH21" s="131"/>
      <c r="AI21" s="167"/>
      <c r="AJ21" s="129"/>
      <c r="AK21" s="134"/>
      <c r="AL21" s="129"/>
      <c r="AN21" s="128"/>
      <c r="AO21" s="129"/>
      <c r="AP21" s="130"/>
      <c r="AQ21" s="131"/>
      <c r="AR21" s="167"/>
      <c r="AS21" s="133"/>
      <c r="AT21" s="130"/>
      <c r="AU21" s="129"/>
      <c r="AV21" s="128"/>
      <c r="AW21" s="131"/>
      <c r="AX21" s="167"/>
      <c r="AY21" s="129"/>
      <c r="AZ21" s="134"/>
      <c r="BA21" s="129"/>
    </row>
    <row r="22" spans="1:53" s="144" customFormat="1" ht="15" customHeight="1">
      <c r="A22" s="21"/>
      <c r="B22" s="92" t="s">
        <v>275</v>
      </c>
      <c r="C22" s="92"/>
      <c r="D22" s="25"/>
      <c r="E22" s="25"/>
      <c r="F22" s="155"/>
      <c r="G22" s="155"/>
      <c r="H22" s="136"/>
      <c r="I22" s="155"/>
      <c r="J22" s="137"/>
      <c r="K22" s="138"/>
      <c r="L22" s="139"/>
      <c r="M22" s="140"/>
      <c r="N22" s="168"/>
      <c r="O22" s="142"/>
      <c r="P22" s="139"/>
      <c r="Q22" s="138"/>
      <c r="R22" s="137"/>
      <c r="S22" s="140"/>
      <c r="T22" s="168"/>
      <c r="U22" s="138"/>
      <c r="V22" s="143"/>
      <c r="W22" s="138"/>
      <c r="Y22" s="137"/>
      <c r="Z22" s="138"/>
      <c r="AA22" s="139"/>
      <c r="AB22" s="140"/>
      <c r="AC22" s="168"/>
      <c r="AD22" s="142"/>
      <c r="AE22" s="139"/>
      <c r="AF22" s="138"/>
      <c r="AG22" s="137"/>
      <c r="AH22" s="140"/>
      <c r="AI22" s="168"/>
      <c r="AJ22" s="138"/>
      <c r="AK22" s="143"/>
      <c r="AL22" s="138"/>
      <c r="AN22" s="137"/>
      <c r="AO22" s="138"/>
      <c r="AP22" s="139"/>
      <c r="AQ22" s="140"/>
      <c r="AR22" s="168"/>
      <c r="AS22" s="142"/>
      <c r="AT22" s="139"/>
      <c r="AU22" s="138"/>
      <c r="AV22" s="137"/>
      <c r="AW22" s="140"/>
      <c r="AX22" s="168"/>
      <c r="AY22" s="138"/>
      <c r="AZ22" s="143"/>
      <c r="BA22" s="138"/>
    </row>
    <row r="23" spans="1:53" s="144" customFormat="1" ht="15" customHeight="1">
      <c r="A23" s="21"/>
      <c r="B23" s="164" t="s">
        <v>276</v>
      </c>
      <c r="C23" s="165"/>
      <c r="D23" s="165"/>
      <c r="E23" s="165"/>
      <c r="F23" s="166"/>
      <c r="G23" s="155"/>
      <c r="H23" s="127"/>
      <c r="I23" s="155"/>
      <c r="J23" s="128"/>
      <c r="K23" s="129"/>
      <c r="L23" s="130"/>
      <c r="M23" s="131"/>
      <c r="N23" s="167"/>
      <c r="O23" s="133"/>
      <c r="P23" s="130"/>
      <c r="Q23" s="129"/>
      <c r="R23" s="128"/>
      <c r="S23" s="131"/>
      <c r="T23" s="167"/>
      <c r="U23" s="129"/>
      <c r="V23" s="134"/>
      <c r="W23" s="129"/>
      <c r="Y23" s="128"/>
      <c r="Z23" s="129"/>
      <c r="AA23" s="130"/>
      <c r="AB23" s="131"/>
      <c r="AC23" s="167"/>
      <c r="AD23" s="133"/>
      <c r="AE23" s="130"/>
      <c r="AF23" s="129"/>
      <c r="AG23" s="128"/>
      <c r="AH23" s="131"/>
      <c r="AI23" s="167"/>
      <c r="AJ23" s="129"/>
      <c r="AK23" s="134"/>
      <c r="AL23" s="129"/>
      <c r="AN23" s="128"/>
      <c r="AO23" s="129"/>
      <c r="AP23" s="130"/>
      <c r="AQ23" s="131"/>
      <c r="AR23" s="167"/>
      <c r="AS23" s="133"/>
      <c r="AT23" s="130"/>
      <c r="AU23" s="129"/>
      <c r="AV23" s="128"/>
      <c r="AW23" s="131"/>
      <c r="AX23" s="167"/>
      <c r="AY23" s="129"/>
      <c r="AZ23" s="134"/>
      <c r="BA23" s="129"/>
    </row>
    <row r="24" spans="1:53" s="119" customFormat="1" ht="15" customHeight="1">
      <c r="A24" s="120"/>
      <c r="B24" s="169" t="s">
        <v>277</v>
      </c>
      <c r="D24" s="170"/>
      <c r="E24" s="171"/>
      <c r="F24" s="172"/>
      <c r="G24" s="126"/>
      <c r="H24" s="156" t="s">
        <v>126</v>
      </c>
      <c r="I24" s="126"/>
      <c r="J24" s="173"/>
      <c r="K24" s="174"/>
      <c r="L24" s="175"/>
      <c r="M24" s="176"/>
      <c r="N24" s="177"/>
      <c r="O24" s="178"/>
      <c r="P24" s="175"/>
      <c r="Q24" s="174"/>
      <c r="R24" s="173"/>
      <c r="S24" s="176"/>
      <c r="T24" s="177"/>
      <c r="U24" s="174"/>
      <c r="V24" s="179"/>
      <c r="W24" s="174"/>
      <c r="Y24" s="173"/>
      <c r="Z24" s="174"/>
      <c r="AA24" s="175"/>
      <c r="AB24" s="176"/>
      <c r="AC24" s="177"/>
      <c r="AD24" s="178"/>
      <c r="AE24" s="175"/>
      <c r="AF24" s="174"/>
      <c r="AG24" s="173"/>
      <c r="AH24" s="176"/>
      <c r="AI24" s="177"/>
      <c r="AJ24" s="174"/>
      <c r="AK24" s="179"/>
      <c r="AL24" s="174"/>
      <c r="AN24" s="173"/>
      <c r="AO24" s="174"/>
      <c r="AP24" s="175"/>
      <c r="AQ24" s="176"/>
      <c r="AR24" s="177"/>
      <c r="AS24" s="178"/>
      <c r="AT24" s="175"/>
      <c r="AU24" s="174"/>
      <c r="AV24" s="173"/>
      <c r="AW24" s="176"/>
      <c r="AX24" s="177"/>
      <c r="AY24" s="174"/>
      <c r="AZ24" s="179"/>
      <c r="BA24" s="174"/>
    </row>
    <row r="25" spans="1:53" s="144" customFormat="1" ht="15" customHeight="1">
      <c r="A25" s="21"/>
      <c r="B25" s="180" t="s">
        <v>278</v>
      </c>
      <c r="D25" s="89"/>
      <c r="E25" s="180"/>
      <c r="F25" s="154"/>
      <c r="G25" s="155"/>
      <c r="H25" s="156"/>
      <c r="I25" s="155"/>
      <c r="J25" s="181"/>
      <c r="K25" s="182"/>
      <c r="L25" s="181"/>
      <c r="M25" s="182"/>
      <c r="N25" s="183"/>
      <c r="O25" s="184"/>
      <c r="P25" s="181"/>
      <c r="Q25" s="182"/>
      <c r="R25" s="181"/>
      <c r="S25" s="182"/>
      <c r="T25" s="183"/>
      <c r="U25" s="182"/>
      <c r="V25" s="185"/>
      <c r="W25" s="182"/>
      <c r="Y25" s="181"/>
      <c r="Z25" s="182"/>
      <c r="AA25" s="181"/>
      <c r="AB25" s="182"/>
      <c r="AC25" s="183"/>
      <c r="AD25" s="184"/>
      <c r="AE25" s="181"/>
      <c r="AF25" s="182"/>
      <c r="AG25" s="181"/>
      <c r="AH25" s="182"/>
      <c r="AI25" s="183"/>
      <c r="AJ25" s="182"/>
      <c r="AK25" s="185"/>
      <c r="AL25" s="182"/>
      <c r="AN25" s="181"/>
      <c r="AO25" s="182"/>
      <c r="AP25" s="181"/>
      <c r="AQ25" s="182"/>
      <c r="AR25" s="183"/>
      <c r="AS25" s="184"/>
      <c r="AT25" s="181"/>
      <c r="AU25" s="182"/>
      <c r="AV25" s="181"/>
      <c r="AW25" s="182"/>
      <c r="AX25" s="183"/>
      <c r="AY25" s="182"/>
      <c r="AZ25" s="185"/>
      <c r="BA25" s="182"/>
    </row>
    <row r="26" spans="1:53" s="144" customFormat="1" ht="15" customHeight="1">
      <c r="A26" s="21"/>
      <c r="B26" s="164" t="s">
        <v>279</v>
      </c>
      <c r="C26" s="165"/>
      <c r="D26" s="164"/>
      <c r="E26" s="186"/>
      <c r="F26" s="166"/>
      <c r="G26" s="155"/>
      <c r="H26" s="127"/>
      <c r="I26" s="155"/>
      <c r="J26" s="128"/>
      <c r="K26" s="129"/>
      <c r="L26" s="130"/>
      <c r="M26" s="131"/>
      <c r="N26" s="167"/>
      <c r="O26" s="133"/>
      <c r="P26" s="130"/>
      <c r="Q26" s="129"/>
      <c r="R26" s="128"/>
      <c r="S26" s="131"/>
      <c r="T26" s="167"/>
      <c r="U26" s="129"/>
      <c r="V26" s="134"/>
      <c r="W26" s="129"/>
      <c r="Y26" s="128"/>
      <c r="Z26" s="129"/>
      <c r="AA26" s="130"/>
      <c r="AB26" s="131"/>
      <c r="AC26" s="167"/>
      <c r="AD26" s="133"/>
      <c r="AE26" s="130"/>
      <c r="AF26" s="129"/>
      <c r="AG26" s="128"/>
      <c r="AH26" s="131"/>
      <c r="AI26" s="167"/>
      <c r="AJ26" s="129"/>
      <c r="AK26" s="134"/>
      <c r="AL26" s="129"/>
      <c r="AN26" s="128"/>
      <c r="AO26" s="129"/>
      <c r="AP26" s="130"/>
      <c r="AQ26" s="131"/>
      <c r="AR26" s="167"/>
      <c r="AS26" s="133"/>
      <c r="AT26" s="130"/>
      <c r="AU26" s="129"/>
      <c r="AV26" s="128"/>
      <c r="AW26" s="131"/>
      <c r="AX26" s="167"/>
      <c r="AY26" s="129"/>
      <c r="AZ26" s="134"/>
      <c r="BA26" s="129"/>
    </row>
    <row r="27" spans="1:53" s="144" customFormat="1" ht="15" customHeight="1">
      <c r="A27" s="25"/>
      <c r="B27" s="89" t="s">
        <v>280</v>
      </c>
      <c r="C27" s="187"/>
      <c r="D27" s="188"/>
      <c r="E27" s="188"/>
      <c r="F27" s="189"/>
      <c r="G27" s="112"/>
      <c r="H27" s="190"/>
      <c r="I27" s="112"/>
      <c r="J27" s="157"/>
      <c r="K27" s="158"/>
      <c r="L27" s="157"/>
      <c r="M27" s="158"/>
      <c r="N27" s="161"/>
      <c r="O27" s="162"/>
      <c r="P27" s="157"/>
      <c r="Q27" s="158"/>
      <c r="R27" s="157"/>
      <c r="S27" s="158"/>
      <c r="T27" s="161"/>
      <c r="U27" s="158"/>
      <c r="V27" s="191"/>
      <c r="W27" s="158"/>
      <c r="Y27" s="157"/>
      <c r="Z27" s="158"/>
      <c r="AA27" s="157"/>
      <c r="AB27" s="158"/>
      <c r="AC27" s="161"/>
      <c r="AD27" s="162"/>
      <c r="AE27" s="157"/>
      <c r="AF27" s="158"/>
      <c r="AG27" s="157"/>
      <c r="AH27" s="158"/>
      <c r="AI27" s="161"/>
      <c r="AJ27" s="158"/>
      <c r="AK27" s="191"/>
      <c r="AL27" s="158"/>
      <c r="AN27" s="157"/>
      <c r="AO27" s="158"/>
      <c r="AP27" s="157"/>
      <c r="AQ27" s="158"/>
      <c r="AR27" s="161"/>
      <c r="AS27" s="162"/>
      <c r="AT27" s="157"/>
      <c r="AU27" s="158"/>
      <c r="AV27" s="157"/>
      <c r="AW27" s="158"/>
      <c r="AX27" s="161"/>
      <c r="AY27" s="158"/>
      <c r="AZ27" s="191"/>
      <c r="BA27" s="158"/>
    </row>
    <row r="28" spans="1:53" s="144" customFormat="1" ht="15" customHeight="1">
      <c r="A28" s="25"/>
      <c r="B28" s="89" t="s">
        <v>281</v>
      </c>
      <c r="C28" s="89"/>
      <c r="D28" s="89"/>
      <c r="E28" s="89"/>
      <c r="F28" s="89"/>
      <c r="G28" s="112"/>
      <c r="H28" s="190"/>
      <c r="I28" s="112"/>
      <c r="J28" s="157"/>
      <c r="K28" s="158"/>
      <c r="L28" s="157"/>
      <c r="M28" s="158"/>
      <c r="N28" s="161"/>
      <c r="O28" s="162"/>
      <c r="P28" s="157"/>
      <c r="Q28" s="158"/>
      <c r="R28" s="157"/>
      <c r="S28" s="158"/>
      <c r="T28" s="161"/>
      <c r="U28" s="158"/>
      <c r="V28" s="191"/>
      <c r="W28" s="158"/>
      <c r="Y28" s="157"/>
      <c r="Z28" s="158"/>
      <c r="AA28" s="157"/>
      <c r="AB28" s="158"/>
      <c r="AC28" s="161"/>
      <c r="AD28" s="162"/>
      <c r="AE28" s="157"/>
      <c r="AF28" s="158"/>
      <c r="AG28" s="157"/>
      <c r="AH28" s="158"/>
      <c r="AI28" s="161"/>
      <c r="AJ28" s="158"/>
      <c r="AK28" s="191"/>
      <c r="AL28" s="158"/>
      <c r="AN28" s="157"/>
      <c r="AO28" s="158"/>
      <c r="AP28" s="157"/>
      <c r="AQ28" s="158"/>
      <c r="AR28" s="161"/>
      <c r="AS28" s="162"/>
      <c r="AT28" s="157"/>
      <c r="AU28" s="158"/>
      <c r="AV28" s="157"/>
      <c r="AW28" s="158"/>
      <c r="AX28" s="161"/>
      <c r="AY28" s="158"/>
      <c r="AZ28" s="191"/>
      <c r="BA28" s="158"/>
    </row>
    <row r="29" spans="1:53" s="119" customFormat="1" ht="15" customHeight="1">
      <c r="A29" s="91"/>
      <c r="B29" s="164" t="s">
        <v>282</v>
      </c>
      <c r="C29" s="192"/>
      <c r="D29" s="193"/>
      <c r="E29" s="193"/>
      <c r="F29" s="194"/>
      <c r="G29" s="112"/>
      <c r="H29" s="195"/>
      <c r="I29" s="112"/>
      <c r="J29" s="128"/>
      <c r="K29" s="129"/>
      <c r="L29" s="128"/>
      <c r="M29" s="129"/>
      <c r="N29" s="167"/>
      <c r="O29" s="133"/>
      <c r="P29" s="128"/>
      <c r="Q29" s="129"/>
      <c r="R29" s="128"/>
      <c r="S29" s="129"/>
      <c r="T29" s="167"/>
      <c r="U29" s="129"/>
      <c r="V29" s="196"/>
      <c r="W29" s="129"/>
      <c r="Y29" s="128"/>
      <c r="Z29" s="129"/>
      <c r="AA29" s="128"/>
      <c r="AB29" s="129"/>
      <c r="AC29" s="167"/>
      <c r="AD29" s="133"/>
      <c r="AE29" s="128"/>
      <c r="AF29" s="129"/>
      <c r="AG29" s="128"/>
      <c r="AH29" s="129"/>
      <c r="AI29" s="167"/>
      <c r="AJ29" s="129"/>
      <c r="AK29" s="196"/>
      <c r="AL29" s="129"/>
      <c r="AN29" s="128"/>
      <c r="AO29" s="129"/>
      <c r="AP29" s="128"/>
      <c r="AQ29" s="129"/>
      <c r="AR29" s="167"/>
      <c r="AS29" s="133"/>
      <c r="AT29" s="128"/>
      <c r="AU29" s="129"/>
      <c r="AV29" s="128"/>
      <c r="AW29" s="129"/>
      <c r="AX29" s="167"/>
      <c r="AY29" s="129"/>
      <c r="AZ29" s="196"/>
      <c r="BA29" s="129"/>
    </row>
    <row r="30" spans="1:53" s="144" customFormat="1" ht="15" customHeight="1">
      <c r="A30" s="25"/>
      <c r="B30" s="89" t="s">
        <v>276</v>
      </c>
      <c r="C30" s="187"/>
      <c r="D30" s="188"/>
      <c r="E30" s="188"/>
      <c r="F30" s="189"/>
      <c r="G30" s="112"/>
      <c r="H30" s="190"/>
      <c r="I30" s="112"/>
      <c r="J30" s="157"/>
      <c r="K30" s="158"/>
      <c r="L30" s="157"/>
      <c r="M30" s="158"/>
      <c r="N30" s="161"/>
      <c r="O30" s="162"/>
      <c r="P30" s="157"/>
      <c r="Q30" s="158"/>
      <c r="R30" s="157"/>
      <c r="S30" s="158"/>
      <c r="T30" s="161"/>
      <c r="U30" s="158"/>
      <c r="V30" s="191"/>
      <c r="W30" s="158"/>
      <c r="Y30" s="157"/>
      <c r="Z30" s="158"/>
      <c r="AA30" s="157"/>
      <c r="AB30" s="158"/>
      <c r="AC30" s="161"/>
      <c r="AD30" s="162"/>
      <c r="AE30" s="157"/>
      <c r="AF30" s="158"/>
      <c r="AG30" s="157"/>
      <c r="AH30" s="158"/>
      <c r="AI30" s="161"/>
      <c r="AJ30" s="158"/>
      <c r="AK30" s="191"/>
      <c r="AL30" s="158"/>
      <c r="AN30" s="157"/>
      <c r="AO30" s="158"/>
      <c r="AP30" s="157"/>
      <c r="AQ30" s="158"/>
      <c r="AR30" s="161"/>
      <c r="AS30" s="162"/>
      <c r="AT30" s="157"/>
      <c r="AU30" s="158"/>
      <c r="AV30" s="157"/>
      <c r="AW30" s="158"/>
      <c r="AX30" s="161"/>
      <c r="AY30" s="158"/>
      <c r="AZ30" s="191"/>
      <c r="BA30" s="158"/>
    </row>
    <row r="31" spans="1:53" s="119" customFormat="1" ht="15" customHeight="1">
      <c r="A31" s="120"/>
      <c r="B31" s="169" t="s">
        <v>283</v>
      </c>
      <c r="D31" s="170"/>
      <c r="E31" s="171"/>
      <c r="F31" s="172"/>
      <c r="G31" s="126"/>
      <c r="H31" s="156"/>
      <c r="I31" s="126"/>
      <c r="J31" s="173"/>
      <c r="K31" s="174"/>
      <c r="L31" s="175"/>
      <c r="M31" s="176"/>
      <c r="N31" s="177"/>
      <c r="O31" s="178"/>
      <c r="P31" s="175"/>
      <c r="Q31" s="174"/>
      <c r="R31" s="173"/>
      <c r="S31" s="176"/>
      <c r="T31" s="177"/>
      <c r="U31" s="174"/>
      <c r="V31" s="179"/>
      <c r="W31" s="174"/>
      <c r="Y31" s="173"/>
      <c r="Z31" s="174"/>
      <c r="AA31" s="175"/>
      <c r="AB31" s="176"/>
      <c r="AC31" s="177"/>
      <c r="AD31" s="178"/>
      <c r="AE31" s="175"/>
      <c r="AF31" s="174"/>
      <c r="AG31" s="173"/>
      <c r="AH31" s="176"/>
      <c r="AI31" s="177"/>
      <c r="AJ31" s="174"/>
      <c r="AK31" s="179"/>
      <c r="AL31" s="174"/>
      <c r="AN31" s="173"/>
      <c r="AO31" s="174"/>
      <c r="AP31" s="175"/>
      <c r="AQ31" s="176"/>
      <c r="AR31" s="177"/>
      <c r="AS31" s="178"/>
      <c r="AT31" s="175"/>
      <c r="AU31" s="174"/>
      <c r="AV31" s="173"/>
      <c r="AW31" s="176"/>
      <c r="AX31" s="177"/>
      <c r="AY31" s="174"/>
      <c r="AZ31" s="179"/>
      <c r="BA31" s="174"/>
    </row>
    <row r="32" spans="1:53" s="83" customFormat="1" ht="15" customHeight="1">
      <c r="A32" s="3"/>
      <c r="B32" s="180" t="s">
        <v>278</v>
      </c>
      <c r="D32" s="89"/>
      <c r="E32" s="180"/>
      <c r="F32" s="197"/>
      <c r="G32" s="94"/>
      <c r="H32" s="198"/>
      <c r="I32" s="94"/>
      <c r="J32" s="181"/>
      <c r="K32" s="182"/>
      <c r="L32" s="181"/>
      <c r="M32" s="182"/>
      <c r="N32" s="183"/>
      <c r="O32" s="184"/>
      <c r="P32" s="181"/>
      <c r="Q32" s="182"/>
      <c r="R32" s="181"/>
      <c r="S32" s="182"/>
      <c r="T32" s="183"/>
      <c r="U32" s="182"/>
      <c r="V32" s="185"/>
      <c r="W32" s="182"/>
      <c r="Y32" s="181"/>
      <c r="Z32" s="182"/>
      <c r="AA32" s="181"/>
      <c r="AB32" s="182"/>
      <c r="AC32" s="183"/>
      <c r="AD32" s="184"/>
      <c r="AE32" s="181"/>
      <c r="AF32" s="182"/>
      <c r="AG32" s="181"/>
      <c r="AH32" s="182"/>
      <c r="AI32" s="183"/>
      <c r="AJ32" s="182"/>
      <c r="AK32" s="185"/>
      <c r="AL32" s="182"/>
      <c r="AN32" s="181"/>
      <c r="AO32" s="182"/>
      <c r="AP32" s="181"/>
      <c r="AQ32" s="182"/>
      <c r="AR32" s="183"/>
      <c r="AS32" s="184"/>
      <c r="AT32" s="181"/>
      <c r="AU32" s="182"/>
      <c r="AV32" s="181"/>
      <c r="AW32" s="182"/>
      <c r="AX32" s="183"/>
      <c r="AY32" s="182"/>
      <c r="AZ32" s="185"/>
      <c r="BA32" s="182"/>
    </row>
    <row r="33" spans="1:53" s="153" customFormat="1" ht="15" customHeight="1">
      <c r="A33" s="71"/>
      <c r="B33" s="122" t="s">
        <v>284</v>
      </c>
      <c r="C33" s="122"/>
      <c r="D33" s="122"/>
      <c r="E33" s="123"/>
      <c r="F33" s="145"/>
      <c r="G33" s="146"/>
      <c r="H33" s="147"/>
      <c r="I33" s="146"/>
      <c r="J33" s="148"/>
      <c r="K33" s="149"/>
      <c r="L33" s="148"/>
      <c r="M33" s="149"/>
      <c r="N33" s="150"/>
      <c r="O33" s="151"/>
      <c r="P33" s="148"/>
      <c r="Q33" s="149"/>
      <c r="R33" s="148"/>
      <c r="S33" s="149"/>
      <c r="T33" s="150"/>
      <c r="U33" s="149"/>
      <c r="V33" s="134"/>
      <c r="W33" s="149"/>
      <c r="Y33" s="148"/>
      <c r="Z33" s="149"/>
      <c r="AA33" s="148"/>
      <c r="AB33" s="149"/>
      <c r="AC33" s="150"/>
      <c r="AD33" s="151"/>
      <c r="AE33" s="148"/>
      <c r="AF33" s="149"/>
      <c r="AG33" s="148"/>
      <c r="AH33" s="149"/>
      <c r="AI33" s="150"/>
      <c r="AJ33" s="149"/>
      <c r="AK33" s="134"/>
      <c r="AL33" s="149"/>
      <c r="AN33" s="148"/>
      <c r="AO33" s="149"/>
      <c r="AP33" s="148"/>
      <c r="AQ33" s="149"/>
      <c r="AR33" s="150"/>
      <c r="AS33" s="149"/>
      <c r="AT33" s="150"/>
      <c r="AU33" s="149"/>
      <c r="AV33" s="148"/>
      <c r="AW33" s="149"/>
      <c r="AX33" s="150"/>
      <c r="AY33" s="149"/>
      <c r="AZ33" s="152"/>
      <c r="BA33" s="149"/>
    </row>
    <row r="34" spans="1:53" s="83" customFormat="1" ht="15" customHeight="1">
      <c r="A34" s="3"/>
      <c r="B34" s="89"/>
      <c r="C34" s="89" t="s">
        <v>285</v>
      </c>
      <c r="D34" s="89"/>
      <c r="E34" s="180"/>
      <c r="F34" s="197"/>
      <c r="G34" s="94"/>
      <c r="H34" s="198"/>
      <c r="I34" s="94"/>
      <c r="J34" s="199"/>
      <c r="K34" s="200"/>
      <c r="L34" s="199"/>
      <c r="M34" s="200"/>
      <c r="N34" s="201"/>
      <c r="O34" s="162"/>
      <c r="P34" s="199"/>
      <c r="Q34" s="200"/>
      <c r="R34" s="199"/>
      <c r="S34" s="200"/>
      <c r="T34" s="201"/>
      <c r="U34" s="200"/>
      <c r="V34" s="191"/>
      <c r="W34" s="158"/>
      <c r="Y34" s="199"/>
      <c r="Z34" s="200"/>
      <c r="AA34" s="199"/>
      <c r="AB34" s="200"/>
      <c r="AC34" s="201"/>
      <c r="AD34" s="162"/>
      <c r="AE34" s="199"/>
      <c r="AF34" s="200"/>
      <c r="AG34" s="199"/>
      <c r="AH34" s="200"/>
      <c r="AI34" s="201"/>
      <c r="AJ34" s="200"/>
      <c r="AK34" s="191"/>
      <c r="AL34" s="158"/>
      <c r="AN34" s="199"/>
      <c r="AO34" s="200"/>
      <c r="AP34" s="199"/>
      <c r="AQ34" s="200"/>
      <c r="AR34" s="201"/>
      <c r="AS34" s="158"/>
      <c r="AT34" s="201"/>
      <c r="AU34" s="200"/>
      <c r="AV34" s="199"/>
      <c r="AW34" s="200"/>
      <c r="AX34" s="201"/>
      <c r="AY34" s="200"/>
      <c r="AZ34" s="202"/>
      <c r="BA34" s="200"/>
    </row>
    <row r="35" spans="1:53" s="83" customFormat="1" ht="15" customHeight="1">
      <c r="A35" s="3"/>
      <c r="B35" s="164"/>
      <c r="C35" s="164" t="s">
        <v>286</v>
      </c>
      <c r="D35" s="164"/>
      <c r="E35" s="186"/>
      <c r="F35" s="203"/>
      <c r="G35" s="94"/>
      <c r="H35" s="147"/>
      <c r="I35" s="94"/>
      <c r="J35" s="204"/>
      <c r="K35" s="205"/>
      <c r="L35" s="204"/>
      <c r="M35" s="205"/>
      <c r="N35" s="206"/>
      <c r="O35" s="133"/>
      <c r="P35" s="204"/>
      <c r="Q35" s="205"/>
      <c r="R35" s="204"/>
      <c r="S35" s="205"/>
      <c r="T35" s="206"/>
      <c r="U35" s="205"/>
      <c r="V35" s="134"/>
      <c r="W35" s="129"/>
      <c r="Y35" s="204"/>
      <c r="Z35" s="205"/>
      <c r="AA35" s="204"/>
      <c r="AB35" s="205"/>
      <c r="AC35" s="206"/>
      <c r="AD35" s="133"/>
      <c r="AE35" s="204"/>
      <c r="AF35" s="205"/>
      <c r="AG35" s="204"/>
      <c r="AH35" s="205"/>
      <c r="AI35" s="206"/>
      <c r="AJ35" s="205"/>
      <c r="AK35" s="134"/>
      <c r="AL35" s="129"/>
      <c r="AN35" s="204"/>
      <c r="AO35" s="205"/>
      <c r="AP35" s="204"/>
      <c r="AQ35" s="205"/>
      <c r="AR35" s="206"/>
      <c r="AS35" s="129"/>
      <c r="AT35" s="206"/>
      <c r="AU35" s="205"/>
      <c r="AV35" s="204"/>
      <c r="AW35" s="205"/>
      <c r="AX35" s="206"/>
      <c r="AY35" s="205"/>
      <c r="AZ35" s="207"/>
      <c r="BA35" s="205"/>
    </row>
    <row r="36" spans="1:53" s="83" customFormat="1" ht="15" customHeight="1">
      <c r="A36" s="3"/>
      <c r="B36" s="89"/>
      <c r="C36" s="89" t="s">
        <v>287</v>
      </c>
      <c r="D36" s="89"/>
      <c r="E36" s="180"/>
      <c r="F36" s="197"/>
      <c r="G36" s="94"/>
      <c r="H36" s="198"/>
      <c r="I36" s="94"/>
      <c r="J36" s="199"/>
      <c r="K36" s="200"/>
      <c r="L36" s="199"/>
      <c r="M36" s="200"/>
      <c r="N36" s="201"/>
      <c r="O36" s="162"/>
      <c r="P36" s="199"/>
      <c r="Q36" s="200"/>
      <c r="R36" s="199"/>
      <c r="S36" s="200"/>
      <c r="T36" s="201"/>
      <c r="U36" s="200"/>
      <c r="V36" s="191"/>
      <c r="W36" s="158"/>
      <c r="Y36" s="199"/>
      <c r="Z36" s="200"/>
      <c r="AA36" s="199"/>
      <c r="AB36" s="200"/>
      <c r="AC36" s="201"/>
      <c r="AD36" s="162"/>
      <c r="AE36" s="199"/>
      <c r="AF36" s="200"/>
      <c r="AG36" s="199"/>
      <c r="AH36" s="200"/>
      <c r="AI36" s="201"/>
      <c r="AJ36" s="200"/>
      <c r="AK36" s="191"/>
      <c r="AL36" s="158"/>
      <c r="AN36" s="199"/>
      <c r="AO36" s="200"/>
      <c r="AP36" s="199"/>
      <c r="AQ36" s="200"/>
      <c r="AR36" s="201"/>
      <c r="AS36" s="158"/>
      <c r="AT36" s="201"/>
      <c r="AU36" s="200"/>
      <c r="AV36" s="199"/>
      <c r="AW36" s="200"/>
      <c r="AX36" s="201"/>
      <c r="AY36" s="200"/>
      <c r="AZ36" s="202"/>
      <c r="BA36" s="200"/>
    </row>
    <row r="37" spans="1:53" s="83" customFormat="1" ht="15" customHeight="1">
      <c r="A37" s="3"/>
      <c r="B37" s="164"/>
      <c r="C37" s="164" t="s">
        <v>288</v>
      </c>
      <c r="D37" s="164"/>
      <c r="E37" s="186"/>
      <c r="F37" s="203"/>
      <c r="G37" s="94"/>
      <c r="H37" s="147"/>
      <c r="I37" s="94"/>
      <c r="J37" s="204"/>
      <c r="K37" s="205"/>
      <c r="L37" s="204"/>
      <c r="M37" s="205"/>
      <c r="N37" s="206"/>
      <c r="O37" s="133"/>
      <c r="P37" s="204"/>
      <c r="Q37" s="205"/>
      <c r="R37" s="204"/>
      <c r="S37" s="205"/>
      <c r="T37" s="206"/>
      <c r="U37" s="205"/>
      <c r="V37" s="134"/>
      <c r="W37" s="129"/>
      <c r="Y37" s="204"/>
      <c r="Z37" s="205"/>
      <c r="AA37" s="204"/>
      <c r="AB37" s="205"/>
      <c r="AC37" s="206"/>
      <c r="AD37" s="133"/>
      <c r="AE37" s="204"/>
      <c r="AF37" s="205"/>
      <c r="AG37" s="204"/>
      <c r="AH37" s="205"/>
      <c r="AI37" s="206"/>
      <c r="AJ37" s="205"/>
      <c r="AK37" s="134"/>
      <c r="AL37" s="129"/>
      <c r="AN37" s="204"/>
      <c r="AO37" s="205"/>
      <c r="AP37" s="204"/>
      <c r="AQ37" s="205"/>
      <c r="AR37" s="206"/>
      <c r="AS37" s="129"/>
      <c r="AT37" s="206"/>
      <c r="AU37" s="205"/>
      <c r="AV37" s="204"/>
      <c r="AW37" s="205"/>
      <c r="AX37" s="206"/>
      <c r="AY37" s="205"/>
      <c r="AZ37" s="207"/>
      <c r="BA37" s="205"/>
    </row>
    <row r="38" spans="1:53" s="144" customFormat="1" ht="15" customHeight="1">
      <c r="A38" s="25"/>
      <c r="B38" s="89" t="s">
        <v>289</v>
      </c>
      <c r="C38" s="187"/>
      <c r="D38" s="188"/>
      <c r="E38" s="188"/>
      <c r="F38" s="189"/>
      <c r="G38" s="112"/>
      <c r="H38" s="190"/>
      <c r="I38" s="112"/>
      <c r="J38" s="157"/>
      <c r="K38" s="158"/>
      <c r="L38" s="157"/>
      <c r="M38" s="158"/>
      <c r="N38" s="161"/>
      <c r="O38" s="162"/>
      <c r="P38" s="157"/>
      <c r="Q38" s="158"/>
      <c r="R38" s="157"/>
      <c r="S38" s="158"/>
      <c r="T38" s="161"/>
      <c r="U38" s="158"/>
      <c r="V38" s="191"/>
      <c r="W38" s="158"/>
      <c r="Y38" s="157"/>
      <c r="Z38" s="158"/>
      <c r="AA38" s="157"/>
      <c r="AB38" s="158"/>
      <c r="AC38" s="161"/>
      <c r="AD38" s="162"/>
      <c r="AE38" s="157"/>
      <c r="AF38" s="158"/>
      <c r="AG38" s="157"/>
      <c r="AH38" s="158"/>
      <c r="AI38" s="161"/>
      <c r="AJ38" s="158"/>
      <c r="AK38" s="191"/>
      <c r="AL38" s="158"/>
      <c r="AN38" s="157"/>
      <c r="AO38" s="158"/>
      <c r="AP38" s="157"/>
      <c r="AQ38" s="158"/>
      <c r="AR38" s="161"/>
      <c r="AS38" s="158"/>
      <c r="AT38" s="161"/>
      <c r="AU38" s="158"/>
      <c r="AV38" s="157"/>
      <c r="AW38" s="158"/>
      <c r="AX38" s="161"/>
      <c r="AY38" s="158"/>
      <c r="AZ38" s="191"/>
      <c r="BA38" s="158"/>
    </row>
    <row r="39" spans="1:53" s="144" customFormat="1" ht="15" customHeight="1">
      <c r="A39" s="21"/>
      <c r="B39" s="164" t="s">
        <v>290</v>
      </c>
      <c r="C39" s="165"/>
      <c r="D39" s="165"/>
      <c r="E39" s="165"/>
      <c r="F39" s="166"/>
      <c r="G39" s="155"/>
      <c r="H39" s="127"/>
      <c r="I39" s="155"/>
      <c r="J39" s="128"/>
      <c r="K39" s="129"/>
      <c r="L39" s="130"/>
      <c r="M39" s="131"/>
      <c r="N39" s="167"/>
      <c r="O39" s="133"/>
      <c r="P39" s="130"/>
      <c r="Q39" s="129"/>
      <c r="R39" s="128"/>
      <c r="S39" s="131"/>
      <c r="T39" s="167"/>
      <c r="U39" s="129"/>
      <c r="V39" s="134"/>
      <c r="W39" s="129"/>
      <c r="Y39" s="128"/>
      <c r="Z39" s="129"/>
      <c r="AA39" s="130"/>
      <c r="AB39" s="131"/>
      <c r="AC39" s="167"/>
      <c r="AD39" s="133"/>
      <c r="AE39" s="130"/>
      <c r="AF39" s="129"/>
      <c r="AG39" s="128"/>
      <c r="AH39" s="131"/>
      <c r="AI39" s="167"/>
      <c r="AJ39" s="129"/>
      <c r="AK39" s="134"/>
      <c r="AL39" s="129"/>
      <c r="AN39" s="128"/>
      <c r="AO39" s="129"/>
      <c r="AP39" s="130"/>
      <c r="AQ39" s="131"/>
      <c r="AR39" s="167"/>
      <c r="AS39" s="129"/>
      <c r="AT39" s="132"/>
      <c r="AU39" s="129"/>
      <c r="AV39" s="128"/>
      <c r="AW39" s="131"/>
      <c r="AX39" s="167"/>
      <c r="AY39" s="129"/>
      <c r="AZ39" s="134"/>
      <c r="BA39" s="129"/>
    </row>
    <row r="40" spans="1:53" s="119" customFormat="1" ht="15" customHeight="1">
      <c r="A40" s="91"/>
      <c r="B40" s="169" t="s">
        <v>291</v>
      </c>
      <c r="C40" s="187"/>
      <c r="D40" s="208"/>
      <c r="E40" s="208"/>
      <c r="F40" s="189"/>
      <c r="G40" s="112"/>
      <c r="H40" s="190"/>
      <c r="I40" s="112"/>
      <c r="J40" s="173"/>
      <c r="K40" s="174"/>
      <c r="L40" s="173"/>
      <c r="M40" s="174"/>
      <c r="N40" s="177"/>
      <c r="O40" s="178"/>
      <c r="P40" s="173"/>
      <c r="Q40" s="174"/>
      <c r="R40" s="173"/>
      <c r="S40" s="174"/>
      <c r="T40" s="177"/>
      <c r="U40" s="174"/>
      <c r="V40" s="191"/>
      <c r="W40" s="174"/>
      <c r="Y40" s="173"/>
      <c r="Z40" s="174"/>
      <c r="AA40" s="173"/>
      <c r="AB40" s="174"/>
      <c r="AC40" s="177"/>
      <c r="AD40" s="178"/>
      <c r="AE40" s="173"/>
      <c r="AF40" s="174"/>
      <c r="AG40" s="173"/>
      <c r="AH40" s="174"/>
      <c r="AI40" s="177"/>
      <c r="AJ40" s="174"/>
      <c r="AK40" s="191"/>
      <c r="AL40" s="174"/>
      <c r="AN40" s="173"/>
      <c r="AO40" s="174"/>
      <c r="AP40" s="173"/>
      <c r="AQ40" s="174"/>
      <c r="AR40" s="177"/>
      <c r="AS40" s="174"/>
      <c r="AT40" s="177"/>
      <c r="AU40" s="174"/>
      <c r="AV40" s="173"/>
      <c r="AW40" s="174"/>
      <c r="AX40" s="177"/>
      <c r="AY40" s="174"/>
      <c r="AZ40" s="209"/>
      <c r="BA40" s="174"/>
    </row>
    <row r="41" spans="1:53" s="119" customFormat="1" ht="15" customHeight="1">
      <c r="A41" s="91"/>
      <c r="B41" s="164" t="s">
        <v>292</v>
      </c>
      <c r="C41" s="192"/>
      <c r="D41" s="193"/>
      <c r="E41" s="193"/>
      <c r="F41" s="194"/>
      <c r="G41" s="112"/>
      <c r="H41" s="195"/>
      <c r="I41" s="112"/>
      <c r="J41" s="128"/>
      <c r="K41" s="129"/>
      <c r="L41" s="128"/>
      <c r="M41" s="129"/>
      <c r="N41" s="167"/>
      <c r="O41" s="133"/>
      <c r="P41" s="128"/>
      <c r="Q41" s="129"/>
      <c r="R41" s="128"/>
      <c r="S41" s="129"/>
      <c r="T41" s="167"/>
      <c r="U41" s="129"/>
      <c r="V41" s="134"/>
      <c r="W41" s="129"/>
      <c r="Y41" s="128"/>
      <c r="Z41" s="129"/>
      <c r="AA41" s="128"/>
      <c r="AB41" s="129"/>
      <c r="AC41" s="167"/>
      <c r="AD41" s="133"/>
      <c r="AE41" s="128"/>
      <c r="AF41" s="129"/>
      <c r="AG41" s="128"/>
      <c r="AH41" s="129"/>
      <c r="AI41" s="167"/>
      <c r="AJ41" s="129"/>
      <c r="AK41" s="134"/>
      <c r="AL41" s="129"/>
      <c r="AN41" s="128"/>
      <c r="AO41" s="129"/>
      <c r="AP41" s="128"/>
      <c r="AQ41" s="129"/>
      <c r="AR41" s="167"/>
      <c r="AS41" s="129"/>
      <c r="AT41" s="167"/>
      <c r="AU41" s="129"/>
      <c r="AV41" s="128"/>
      <c r="AW41" s="129"/>
      <c r="AX41" s="167"/>
      <c r="AY41" s="129"/>
      <c r="AZ41" s="196"/>
      <c r="BA41" s="129"/>
    </row>
    <row r="42" spans="1:53" s="153" customFormat="1" ht="15" customHeight="1">
      <c r="A42" s="71"/>
      <c r="B42" s="210" t="s">
        <v>293</v>
      </c>
      <c r="C42" s="211"/>
      <c r="D42" s="211"/>
      <c r="E42" s="212"/>
      <c r="F42" s="213"/>
      <c r="G42" s="104"/>
      <c r="H42" s="214"/>
      <c r="I42" s="104"/>
      <c r="J42" s="215"/>
      <c r="K42" s="216"/>
      <c r="L42" s="215"/>
      <c r="M42" s="216"/>
      <c r="N42" s="217"/>
      <c r="O42" s="218"/>
      <c r="P42" s="215"/>
      <c r="Q42" s="216"/>
      <c r="R42" s="215"/>
      <c r="S42" s="216"/>
      <c r="T42" s="217"/>
      <c r="U42" s="216"/>
      <c r="V42" s="219"/>
      <c r="W42" s="216"/>
      <c r="Y42" s="215"/>
      <c r="Z42" s="216"/>
      <c r="AA42" s="215"/>
      <c r="AB42" s="216"/>
      <c r="AC42" s="217"/>
      <c r="AD42" s="218"/>
      <c r="AE42" s="215"/>
      <c r="AF42" s="216"/>
      <c r="AG42" s="215"/>
      <c r="AH42" s="216"/>
      <c r="AI42" s="217"/>
      <c r="AJ42" s="216"/>
      <c r="AK42" s="219"/>
      <c r="AL42" s="216"/>
      <c r="AN42" s="215"/>
      <c r="AO42" s="216"/>
      <c r="AP42" s="215"/>
      <c r="AQ42" s="216"/>
      <c r="AR42" s="217"/>
      <c r="AS42" s="216"/>
      <c r="AT42" s="217"/>
      <c r="AU42" s="216"/>
      <c r="AV42" s="215"/>
      <c r="AW42" s="216"/>
      <c r="AX42" s="217"/>
      <c r="AY42" s="216"/>
      <c r="AZ42" s="219"/>
      <c r="BA42" s="216"/>
    </row>
    <row r="43" spans="1:53" s="83" customFormat="1" ht="15" customHeight="1">
      <c r="A43" s="15"/>
      <c r="B43" s="169"/>
      <c r="C43" s="89"/>
      <c r="D43" s="89"/>
      <c r="E43" s="180"/>
      <c r="F43" s="220"/>
      <c r="G43" s="104"/>
      <c r="H43" s="198"/>
      <c r="I43" s="104"/>
      <c r="J43" s="221"/>
      <c r="K43" s="198"/>
      <c r="L43" s="221"/>
      <c r="M43" s="198"/>
      <c r="N43" s="221"/>
      <c r="O43" s="198"/>
      <c r="P43" s="221"/>
      <c r="Q43" s="198"/>
      <c r="R43" s="221"/>
      <c r="S43" s="198"/>
      <c r="T43" s="221"/>
      <c r="U43" s="198"/>
      <c r="V43" s="221"/>
      <c r="W43" s="198"/>
      <c r="Y43" s="221"/>
      <c r="Z43" s="198"/>
      <c r="AA43" s="221"/>
      <c r="AB43" s="198"/>
      <c r="AC43" s="221"/>
      <c r="AD43" s="198"/>
      <c r="AE43" s="221"/>
      <c r="AF43" s="198"/>
      <c r="AG43" s="221"/>
      <c r="AH43" s="198"/>
      <c r="AI43" s="221"/>
      <c r="AJ43" s="198"/>
      <c r="AK43" s="221"/>
      <c r="AL43" s="198"/>
      <c r="AN43" s="221"/>
      <c r="AO43" s="198"/>
      <c r="AP43" s="221"/>
      <c r="AQ43" s="198"/>
      <c r="AR43" s="221"/>
      <c r="AS43" s="198"/>
      <c r="AT43" s="221"/>
      <c r="AU43" s="198"/>
      <c r="AV43" s="221"/>
      <c r="AW43" s="198"/>
      <c r="AX43" s="221"/>
      <c r="AY43" s="198"/>
      <c r="AZ43" s="221"/>
      <c r="BA43" s="198"/>
    </row>
    <row r="44" spans="1:53" s="83" customFormat="1" ht="15" customHeight="1">
      <c r="A44" s="15"/>
      <c r="B44" s="222"/>
      <c r="C44" s="222"/>
      <c r="D44" s="222"/>
      <c r="E44" s="222"/>
      <c r="F44" s="222"/>
      <c r="G44" s="222"/>
      <c r="H44" s="222"/>
      <c r="I44" s="104"/>
      <c r="J44" s="23"/>
      <c r="K44" s="198"/>
      <c r="L44" s="221"/>
      <c r="M44" s="198"/>
      <c r="N44" s="221"/>
      <c r="O44" s="198"/>
      <c r="P44" s="221"/>
      <c r="Q44" s="198"/>
      <c r="R44" s="221"/>
      <c r="S44" s="198"/>
      <c r="T44" s="221"/>
      <c r="U44" s="198"/>
      <c r="V44" s="221"/>
      <c r="W44" s="198"/>
      <c r="Y44" s="25"/>
      <c r="Z44" s="198"/>
      <c r="AA44" s="221"/>
      <c r="AB44" s="198"/>
      <c r="AC44" s="221"/>
      <c r="AD44" s="198"/>
      <c r="AF44" s="198"/>
      <c r="AG44" s="221"/>
      <c r="AH44" s="198"/>
      <c r="AI44" s="221"/>
      <c r="AJ44" s="198"/>
      <c r="AK44" s="221"/>
      <c r="AL44" s="198"/>
      <c r="AN44" s="23"/>
      <c r="AO44" s="23"/>
      <c r="AP44" s="23"/>
      <c r="AQ44" s="23"/>
      <c r="AR44" s="23"/>
      <c r="AS44" s="23"/>
      <c r="AT44" s="23"/>
      <c r="AU44" s="23"/>
      <c r="AV44" s="221"/>
      <c r="AW44" s="198"/>
      <c r="AX44" s="221"/>
      <c r="AY44" s="198"/>
      <c r="AZ44" s="221"/>
      <c r="BA44" s="198"/>
    </row>
    <row r="45" spans="1:53" s="83" customFormat="1" ht="15" customHeight="1">
      <c r="A45" s="15"/>
      <c r="B45" s="23"/>
      <c r="C45" s="89"/>
      <c r="D45" s="89"/>
      <c r="E45" s="180"/>
      <c r="F45" s="220"/>
      <c r="G45" s="104"/>
      <c r="H45" s="198"/>
      <c r="I45" s="104"/>
      <c r="J45" s="221"/>
      <c r="K45" s="198"/>
      <c r="L45" s="221"/>
      <c r="M45" s="198"/>
      <c r="N45" s="221"/>
      <c r="O45" s="198"/>
      <c r="P45" s="221"/>
      <c r="Q45" s="198"/>
      <c r="R45" s="221"/>
      <c r="S45" s="198"/>
      <c r="T45" s="221"/>
      <c r="U45" s="198"/>
      <c r="V45" s="221"/>
      <c r="W45" s="198"/>
      <c r="Y45" s="223"/>
      <c r="Z45" s="198"/>
      <c r="AA45" s="221"/>
      <c r="AB45" s="198"/>
      <c r="AC45" s="221"/>
      <c r="AD45" s="198"/>
      <c r="AE45" s="223"/>
      <c r="AF45" s="198"/>
      <c r="AG45" s="221"/>
      <c r="AH45" s="198"/>
      <c r="AI45" s="221"/>
      <c r="AJ45" s="198"/>
      <c r="AK45" s="221"/>
      <c r="AL45" s="198"/>
      <c r="AN45" s="23"/>
      <c r="AO45" s="198"/>
      <c r="AP45" s="221"/>
      <c r="AQ45" s="198"/>
      <c r="AR45" s="221"/>
      <c r="AS45" s="198"/>
      <c r="AT45" s="23"/>
      <c r="AU45" s="198"/>
      <c r="AV45" s="221"/>
      <c r="AW45" s="198"/>
      <c r="AX45" s="221"/>
      <c r="AY45" s="198"/>
      <c r="AZ45" s="221"/>
      <c r="BA45" s="198"/>
    </row>
    <row r="46" spans="1:53" s="83" customFormat="1" ht="15" customHeight="1">
      <c r="A46" s="15"/>
      <c r="B46" s="23"/>
      <c r="C46" s="89"/>
      <c r="D46" s="89"/>
      <c r="E46" s="180"/>
      <c r="F46" s="220"/>
      <c r="G46" s="104"/>
      <c r="H46" s="198"/>
      <c r="I46" s="104"/>
      <c r="J46" s="221"/>
      <c r="K46" s="198"/>
      <c r="L46" s="221"/>
      <c r="M46" s="198"/>
      <c r="N46" s="221"/>
      <c r="O46" s="198"/>
      <c r="P46" s="221"/>
      <c r="Q46" s="198"/>
      <c r="R46" s="221"/>
      <c r="S46" s="198"/>
      <c r="T46" s="221"/>
      <c r="U46" s="198"/>
      <c r="V46" s="221"/>
      <c r="W46" s="198"/>
      <c r="Y46" s="224"/>
      <c r="Z46" s="198"/>
      <c r="AA46" s="221"/>
      <c r="AB46" s="198"/>
      <c r="AC46" s="221"/>
      <c r="AD46" s="198"/>
      <c r="AF46" s="198"/>
      <c r="AG46" s="221"/>
      <c r="AH46" s="198"/>
      <c r="AI46" s="221"/>
      <c r="AJ46" s="198"/>
      <c r="AK46" s="221"/>
      <c r="AL46" s="198"/>
      <c r="AN46" s="23"/>
      <c r="AO46" s="198"/>
      <c r="AP46" s="221"/>
      <c r="AQ46" s="198"/>
      <c r="AR46" s="221"/>
      <c r="AS46" s="198"/>
      <c r="AT46" s="23"/>
      <c r="AU46" s="198"/>
      <c r="AV46" s="221"/>
      <c r="AW46" s="198"/>
      <c r="AX46" s="221"/>
      <c r="AY46" s="198"/>
      <c r="AZ46" s="221"/>
      <c r="BA46" s="198"/>
    </row>
    <row r="47" spans="1:53" s="83" customFormat="1" ht="21.75" customHeight="1">
      <c r="A47" s="15"/>
      <c r="B47" s="106" t="s">
        <v>294</v>
      </c>
      <c r="C47" s="89"/>
      <c r="D47" s="89"/>
      <c r="E47" s="180"/>
      <c r="F47" s="220"/>
      <c r="G47" s="104"/>
      <c r="H47" s="198"/>
      <c r="I47" s="104"/>
      <c r="J47" s="221"/>
      <c r="K47" s="198"/>
      <c r="L47" s="221"/>
      <c r="M47" s="198"/>
      <c r="N47" s="221"/>
      <c r="O47" s="198"/>
      <c r="P47" s="221"/>
      <c r="Q47" s="198"/>
      <c r="R47" s="221"/>
      <c r="S47" s="198"/>
      <c r="T47" s="221"/>
      <c r="U47" s="198"/>
      <c r="V47" s="221"/>
      <c r="W47" s="198"/>
      <c r="Y47" s="221"/>
      <c r="Z47" s="198"/>
      <c r="AA47" s="221"/>
      <c r="AB47" s="198"/>
      <c r="AC47" s="221"/>
      <c r="AD47" s="198"/>
      <c r="AE47" s="223"/>
      <c r="AF47" s="198"/>
      <c r="AG47" s="221"/>
      <c r="AH47" s="198"/>
      <c r="AI47" s="221"/>
      <c r="AJ47" s="198"/>
      <c r="AK47" s="221"/>
      <c r="AL47" s="198"/>
      <c r="AN47" s="221"/>
      <c r="AO47" s="198"/>
      <c r="AP47" s="221"/>
      <c r="AQ47" s="198"/>
      <c r="AR47" s="221"/>
      <c r="AS47" s="198"/>
      <c r="AU47" s="198"/>
      <c r="AV47" s="221"/>
      <c r="AW47" s="198"/>
      <c r="AX47" s="221"/>
      <c r="AY47" s="198"/>
      <c r="AZ47" s="221"/>
      <c r="BA47" s="198"/>
    </row>
    <row r="48" spans="1:53" s="144" customFormat="1" ht="8.25" customHeight="1">
      <c r="A48" s="25"/>
      <c r="C48" s="187"/>
      <c r="D48" s="188"/>
      <c r="E48" s="188"/>
      <c r="F48" s="189"/>
      <c r="G48" s="112"/>
      <c r="H48" s="190"/>
      <c r="I48" s="112"/>
      <c r="J48" s="154"/>
      <c r="K48" s="225"/>
      <c r="L48" s="226"/>
      <c r="M48" s="225"/>
      <c r="N48" s="226"/>
      <c r="O48" s="225"/>
      <c r="P48" s="226"/>
      <c r="Q48" s="225"/>
      <c r="R48" s="226"/>
      <c r="S48" s="225"/>
      <c r="T48" s="226"/>
      <c r="U48" s="225"/>
      <c r="V48" s="226"/>
      <c r="W48" s="225"/>
      <c r="Y48" s="154"/>
      <c r="Z48" s="225"/>
      <c r="AA48" s="226"/>
      <c r="AB48" s="225"/>
      <c r="AC48" s="226"/>
      <c r="AD48" s="225"/>
      <c r="AE48" s="226"/>
      <c r="AF48" s="225"/>
      <c r="AG48" s="226"/>
      <c r="AH48" s="225"/>
      <c r="AI48" s="226"/>
      <c r="AJ48" s="225"/>
      <c r="AK48" s="226"/>
      <c r="AL48" s="225"/>
      <c r="AN48" s="154"/>
      <c r="AO48" s="225"/>
      <c r="AP48" s="226"/>
      <c r="AQ48" s="225"/>
      <c r="AR48" s="226"/>
      <c r="AS48" s="225"/>
      <c r="AT48" s="226"/>
      <c r="AU48" s="225"/>
      <c r="AV48" s="226"/>
      <c r="AW48" s="225"/>
      <c r="AX48" s="226"/>
      <c r="AY48" s="225"/>
      <c r="AZ48" s="226"/>
      <c r="BA48" s="225"/>
    </row>
    <row r="49" spans="1:53" s="119" customFormat="1" ht="15" customHeight="1">
      <c r="A49" s="91"/>
      <c r="B49" s="227" t="s">
        <v>295</v>
      </c>
      <c r="C49" s="228"/>
      <c r="D49" s="229"/>
      <c r="E49" s="229"/>
      <c r="F49" s="230"/>
      <c r="G49" s="112"/>
      <c r="H49" s="231"/>
      <c r="I49" s="112"/>
      <c r="J49" s="232"/>
      <c r="K49" s="233"/>
      <c r="L49" s="232"/>
      <c r="M49" s="233"/>
      <c r="N49" s="234"/>
      <c r="O49" s="233"/>
      <c r="P49" s="232"/>
      <c r="Q49" s="233"/>
      <c r="R49" s="232"/>
      <c r="S49" s="233"/>
      <c r="T49" s="234"/>
      <c r="U49" s="233"/>
      <c r="V49" s="235"/>
      <c r="W49" s="233"/>
      <c r="Y49" s="232"/>
      <c r="Z49" s="233"/>
      <c r="AA49" s="232"/>
      <c r="AB49" s="233"/>
      <c r="AC49" s="234"/>
      <c r="AD49" s="233"/>
      <c r="AE49" s="232"/>
      <c r="AF49" s="233"/>
      <c r="AG49" s="232"/>
      <c r="AH49" s="233"/>
      <c r="AI49" s="234"/>
      <c r="AJ49" s="233"/>
      <c r="AK49" s="235"/>
      <c r="AL49" s="233"/>
      <c r="AN49" s="232"/>
      <c r="AO49" s="233"/>
      <c r="AP49" s="232"/>
      <c r="AQ49" s="233"/>
      <c r="AR49" s="234"/>
      <c r="AS49" s="233"/>
      <c r="AT49" s="234"/>
      <c r="AU49" s="233"/>
      <c r="AV49" s="232"/>
      <c r="AW49" s="233"/>
      <c r="AX49" s="234"/>
      <c r="AY49" s="233"/>
      <c r="AZ49" s="235"/>
      <c r="BA49" s="233"/>
    </row>
    <row r="50" spans="1:53" s="83" customFormat="1" ht="15" customHeight="1">
      <c r="A50" s="3"/>
      <c r="B50" s="144" t="s">
        <v>296</v>
      </c>
      <c r="C50" s="89"/>
      <c r="D50" s="89"/>
      <c r="E50" s="180"/>
      <c r="F50" s="220"/>
      <c r="G50" s="104"/>
      <c r="H50" s="236"/>
      <c r="I50" s="104"/>
      <c r="J50" s="237"/>
      <c r="K50" s="238"/>
      <c r="L50" s="237"/>
      <c r="M50" s="238"/>
      <c r="N50" s="239"/>
      <c r="O50" s="238"/>
      <c r="P50" s="237"/>
      <c r="Q50" s="238"/>
      <c r="R50" s="237"/>
      <c r="S50" s="238"/>
      <c r="T50" s="239"/>
      <c r="U50" s="238"/>
      <c r="V50" s="240"/>
      <c r="W50" s="238"/>
      <c r="Y50" s="237"/>
      <c r="Z50" s="238"/>
      <c r="AA50" s="237"/>
      <c r="AB50" s="238"/>
      <c r="AC50" s="239"/>
      <c r="AD50" s="238"/>
      <c r="AE50" s="237"/>
      <c r="AF50" s="238"/>
      <c r="AG50" s="237"/>
      <c r="AH50" s="238"/>
      <c r="AI50" s="239"/>
      <c r="AJ50" s="238"/>
      <c r="AK50" s="240"/>
      <c r="AL50" s="238"/>
      <c r="AN50" s="237"/>
      <c r="AO50" s="238"/>
      <c r="AP50" s="237"/>
      <c r="AQ50" s="238"/>
      <c r="AR50" s="239"/>
      <c r="AS50" s="238"/>
      <c r="AT50" s="239"/>
      <c r="AU50" s="238"/>
      <c r="AV50" s="237"/>
      <c r="AW50" s="238"/>
      <c r="AX50" s="239"/>
      <c r="AY50" s="238"/>
      <c r="AZ50" s="240"/>
      <c r="BA50" s="238"/>
    </row>
    <row r="51" spans="1:53" s="83" customFormat="1" ht="15" customHeight="1">
      <c r="A51" s="3"/>
      <c r="B51" s="241" t="s">
        <v>297</v>
      </c>
      <c r="C51" s="242"/>
      <c r="D51" s="242"/>
      <c r="E51" s="243"/>
      <c r="F51" s="244"/>
      <c r="G51" s="104"/>
      <c r="H51" s="245"/>
      <c r="I51" s="104"/>
      <c r="J51" s="246"/>
      <c r="K51" s="247"/>
      <c r="L51" s="246"/>
      <c r="M51" s="247"/>
      <c r="N51" s="248"/>
      <c r="O51" s="247"/>
      <c r="P51" s="246"/>
      <c r="Q51" s="247"/>
      <c r="R51" s="246"/>
      <c r="S51" s="247"/>
      <c r="T51" s="248"/>
      <c r="U51" s="247"/>
      <c r="V51" s="249"/>
      <c r="W51" s="247"/>
      <c r="Y51" s="246"/>
      <c r="Z51" s="247"/>
      <c r="AA51" s="246"/>
      <c r="AB51" s="247"/>
      <c r="AC51" s="248"/>
      <c r="AD51" s="247"/>
      <c r="AE51" s="246"/>
      <c r="AF51" s="247"/>
      <c r="AG51" s="246"/>
      <c r="AH51" s="247"/>
      <c r="AI51" s="248"/>
      <c r="AJ51" s="247"/>
      <c r="AK51" s="249"/>
      <c r="AL51" s="247"/>
      <c r="AN51" s="246"/>
      <c r="AO51" s="247"/>
      <c r="AP51" s="246"/>
      <c r="AQ51" s="247"/>
      <c r="AR51" s="248"/>
      <c r="AS51" s="247"/>
      <c r="AT51" s="248"/>
      <c r="AU51" s="247"/>
      <c r="AV51" s="246"/>
      <c r="AW51" s="247"/>
      <c r="AX51" s="248"/>
      <c r="AY51" s="247"/>
      <c r="AZ51" s="249"/>
      <c r="BA51" s="247"/>
    </row>
    <row r="52" ht="15" customHeight="1"/>
    <row r="53" ht="15" customHeight="1"/>
  </sheetData>
  <sheetProtection selectLockedCells="1" selectUnlockedCells="1"/>
  <mergeCells count="6">
    <mergeCell ref="B6:F7"/>
    <mergeCell ref="H6:H7"/>
    <mergeCell ref="J6:W6"/>
    <mergeCell ref="Y6:AL6"/>
    <mergeCell ref="AN6:BA6"/>
    <mergeCell ref="B44:H44"/>
  </mergeCells>
  <conditionalFormatting sqref="C41 B49:C49 C29">
    <cfRule type="expression" priority="1" dxfId="0" stopIfTrue="1">
      <formula>$IV28="***"</formula>
    </cfRule>
  </conditionalFormatting>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colBreaks count="2" manualBreakCount="2">
    <brk id="23" max="65535" man="1"/>
    <brk id="38" max="65535" man="1"/>
  </colBreaks>
  <drawing r:id="rId1"/>
</worksheet>
</file>

<file path=xl/worksheets/sheet4.xml><?xml version="1.0" encoding="utf-8"?>
<worksheet xmlns="http://schemas.openxmlformats.org/spreadsheetml/2006/main" xmlns:r="http://schemas.openxmlformats.org/officeDocument/2006/relationships">
  <sheetPr codeName="Feuil4">
    <tabColor indexed="53"/>
  </sheetPr>
  <dimension ref="A6:T60"/>
  <sheetViews>
    <sheetView showGridLines="0" showOutlineSymbols="0" view="pageBreakPreview" zoomScale="70" zoomScaleNormal="70" zoomScaleSheetLayoutView="70" workbookViewId="0" topLeftCell="A1">
      <pane xSplit="8" ySplit="7" topLeftCell="I8" activePane="bottomRight" state="frozen"/>
      <selection pane="topLeft" activeCell="A1" sqref="A1"/>
      <selection pane="topRight" activeCell="I1" sqref="I1"/>
      <selection pane="bottomLeft" activeCell="A8" sqref="A8"/>
      <selection pane="bottomRight" activeCell="E13" sqref="A1:IV65536"/>
    </sheetView>
  </sheetViews>
  <sheetFormatPr defaultColWidth="10.28125" defaultRowHeight="12.75"/>
  <cols>
    <col min="1" max="1" width="2.8515625" style="3" customWidth="1"/>
    <col min="2" max="2" width="2.8515625" style="90" customWidth="1"/>
    <col min="3" max="3" width="2.8515625" style="91" customWidth="1"/>
    <col min="4" max="5" width="2.8515625" style="92" customWidth="1"/>
    <col min="6" max="6" width="58.00390625" style="3" customWidth="1"/>
    <col min="7" max="7" width="0.9921875" style="15" customWidth="1"/>
    <col min="8" max="8" width="9.140625" style="93" customWidth="1"/>
    <col min="9" max="9" width="2.7109375" style="15" customWidth="1"/>
    <col min="10" max="12" width="11.421875" style="15" customWidth="1"/>
    <col min="13" max="13" width="2.7109375" style="3" customWidth="1"/>
    <col min="14" max="16" width="11.421875" style="15" customWidth="1"/>
    <col min="17" max="17" width="2.7109375" style="3" customWidth="1"/>
    <col min="18" max="20" width="11.421875" style="15" customWidth="1"/>
    <col min="21" max="16384" width="11.421875" style="3" customWidth="1"/>
  </cols>
  <sheetData>
    <row r="1" ht="12" customHeight="1"/>
    <row r="2" ht="12" customHeight="1"/>
    <row r="3" ht="12" customHeight="1"/>
    <row r="4" ht="12" customHeight="1"/>
    <row r="5" ht="9.75" customHeight="1"/>
    <row r="6" spans="2:20" ht="22.5" customHeight="1">
      <c r="B6" s="96" t="s">
        <v>222</v>
      </c>
      <c r="C6" s="96"/>
      <c r="D6" s="96"/>
      <c r="E6" s="96"/>
      <c r="F6" s="96"/>
      <c r="G6" s="97"/>
      <c r="H6" s="96" t="s">
        <v>223</v>
      </c>
      <c r="J6" s="98">
        <v>2009</v>
      </c>
      <c r="K6" s="98"/>
      <c r="L6" s="98"/>
      <c r="N6" s="98">
        <v>2010</v>
      </c>
      <c r="O6" s="98"/>
      <c r="P6" s="98"/>
      <c r="R6" s="98">
        <v>2011</v>
      </c>
      <c r="S6" s="98"/>
      <c r="T6" s="98"/>
    </row>
    <row r="7" spans="2:20" ht="28.5" customHeight="1">
      <c r="B7" s="96"/>
      <c r="C7" s="96"/>
      <c r="D7" s="96"/>
      <c r="E7" s="96"/>
      <c r="F7" s="96"/>
      <c r="G7" s="97"/>
      <c r="H7" s="96"/>
      <c r="I7" s="105"/>
      <c r="J7" s="100" t="s">
        <v>229</v>
      </c>
      <c r="K7" s="100" t="s">
        <v>235</v>
      </c>
      <c r="L7" s="250" t="s">
        <v>237</v>
      </c>
      <c r="N7" s="100" t="s">
        <v>243</v>
      </c>
      <c r="O7" s="100" t="s">
        <v>249</v>
      </c>
      <c r="P7" s="250" t="s">
        <v>251</v>
      </c>
      <c r="R7" s="100" t="s">
        <v>257</v>
      </c>
      <c r="S7" s="100" t="s">
        <v>263</v>
      </c>
      <c r="T7" s="250" t="s">
        <v>265</v>
      </c>
    </row>
    <row r="8" spans="2:20" ht="8.25" customHeight="1">
      <c r="B8" s="97"/>
      <c r="C8" s="97"/>
      <c r="D8" s="97"/>
      <c r="E8" s="97"/>
      <c r="F8" s="97"/>
      <c r="G8" s="97"/>
      <c r="H8" s="97"/>
      <c r="I8" s="105"/>
      <c r="J8" s="105"/>
      <c r="K8" s="105"/>
      <c r="L8" s="105"/>
      <c r="N8" s="105"/>
      <c r="O8" s="105"/>
      <c r="P8" s="105"/>
      <c r="R8" s="105"/>
      <c r="S8" s="105"/>
      <c r="T8" s="105"/>
    </row>
    <row r="9" spans="1:20" s="83" customFormat="1" ht="21.75" customHeight="1">
      <c r="A9" s="15"/>
      <c r="B9" s="106" t="s">
        <v>298</v>
      </c>
      <c r="C9" s="89"/>
      <c r="D9" s="89"/>
      <c r="E9" s="180"/>
      <c r="F9" s="220"/>
      <c r="G9" s="104"/>
      <c r="H9" s="236"/>
      <c r="I9" s="104"/>
      <c r="J9" s="220"/>
      <c r="K9" s="220"/>
      <c r="L9" s="220"/>
      <c r="M9" s="15"/>
      <c r="N9" s="220"/>
      <c r="O9" s="220"/>
      <c r="P9" s="220"/>
      <c r="Q9" s="15"/>
      <c r="R9" s="220"/>
      <c r="S9" s="220"/>
      <c r="T9" s="220"/>
    </row>
    <row r="10" spans="1:20" s="83" customFormat="1" ht="8.25" customHeight="1">
      <c r="A10" s="15"/>
      <c r="B10" s="119"/>
      <c r="C10" s="89"/>
      <c r="D10" s="89"/>
      <c r="E10" s="180"/>
      <c r="F10" s="220"/>
      <c r="G10" s="104"/>
      <c r="H10" s="236"/>
      <c r="I10" s="104"/>
      <c r="J10" s="220"/>
      <c r="K10" s="220"/>
      <c r="L10" s="220"/>
      <c r="M10" s="15"/>
      <c r="N10" s="220"/>
      <c r="O10" s="220"/>
      <c r="P10" s="220"/>
      <c r="Q10" s="15"/>
      <c r="R10" s="220"/>
      <c r="S10" s="220"/>
      <c r="T10" s="220"/>
    </row>
    <row r="11" spans="1:20" s="153" customFormat="1" ht="15" customHeight="1">
      <c r="A11" s="251"/>
      <c r="B11" s="252" t="s">
        <v>127</v>
      </c>
      <c r="C11" s="253"/>
      <c r="D11" s="253"/>
      <c r="E11" s="254"/>
      <c r="F11" s="255"/>
      <c r="G11" s="256"/>
      <c r="H11" s="257" t="s">
        <v>126</v>
      </c>
      <c r="I11" s="258"/>
      <c r="J11" s="259"/>
      <c r="K11" s="259"/>
      <c r="L11" s="260"/>
      <c r="M11" s="251"/>
      <c r="N11" s="259"/>
      <c r="O11" s="261"/>
      <c r="P11" s="260"/>
      <c r="Q11" s="251"/>
      <c r="R11" s="259"/>
      <c r="S11" s="261"/>
      <c r="T11" s="260"/>
    </row>
    <row r="12" spans="1:20" s="83" customFormat="1" ht="15" customHeight="1">
      <c r="A12" s="3"/>
      <c r="B12" s="89"/>
      <c r="C12" s="89" t="s">
        <v>299</v>
      </c>
      <c r="D12" s="89"/>
      <c r="E12" s="180"/>
      <c r="F12" s="197"/>
      <c r="G12" s="94"/>
      <c r="H12" s="107"/>
      <c r="I12" s="258"/>
      <c r="J12" s="258"/>
      <c r="K12" s="258"/>
      <c r="L12" s="262"/>
      <c r="M12" s="15"/>
      <c r="N12" s="200"/>
      <c r="O12" s="200"/>
      <c r="P12" s="262"/>
      <c r="Q12" s="15"/>
      <c r="R12" s="200"/>
      <c r="S12" s="200"/>
      <c r="T12" s="262"/>
    </row>
    <row r="13" spans="1:20" s="153" customFormat="1" ht="15" customHeight="1">
      <c r="A13" s="251"/>
      <c r="B13" s="263"/>
      <c r="C13" s="89" t="s">
        <v>300</v>
      </c>
      <c r="D13" s="89"/>
      <c r="E13" s="180"/>
      <c r="F13" s="221"/>
      <c r="G13" s="256"/>
      <c r="H13" s="147"/>
      <c r="I13" s="258"/>
      <c r="J13" s="264"/>
      <c r="K13" s="205"/>
      <c r="L13" s="265"/>
      <c r="M13" s="251"/>
      <c r="N13" s="205"/>
      <c r="O13" s="205"/>
      <c r="P13" s="266"/>
      <c r="Q13" s="251"/>
      <c r="R13" s="205"/>
      <c r="S13" s="205"/>
      <c r="T13" s="266"/>
    </row>
    <row r="14" spans="1:20" s="83" customFormat="1" ht="15" customHeight="1">
      <c r="A14" s="3"/>
      <c r="B14" s="89" t="s">
        <v>301</v>
      </c>
      <c r="C14" s="89"/>
      <c r="D14" s="89"/>
      <c r="E14" s="180"/>
      <c r="F14" s="197"/>
      <c r="G14" s="94"/>
      <c r="H14" s="107" t="s">
        <v>130</v>
      </c>
      <c r="I14" s="258"/>
      <c r="J14" s="258"/>
      <c r="K14" s="258"/>
      <c r="L14" s="262"/>
      <c r="M14" s="15"/>
      <c r="N14" s="258"/>
      <c r="O14" s="200"/>
      <c r="P14" s="262"/>
      <c r="Q14" s="15"/>
      <c r="R14" s="258"/>
      <c r="S14" s="200"/>
      <c r="T14" s="262"/>
    </row>
    <row r="15" spans="1:20" s="153" customFormat="1" ht="15" customHeight="1">
      <c r="A15" s="251"/>
      <c r="B15" s="263"/>
      <c r="C15" s="89" t="s">
        <v>302</v>
      </c>
      <c r="D15" s="89"/>
      <c r="E15" s="180"/>
      <c r="F15" s="221"/>
      <c r="G15" s="256"/>
      <c r="H15" s="147"/>
      <c r="I15" s="258"/>
      <c r="J15" s="205"/>
      <c r="K15" s="205"/>
      <c r="L15" s="266"/>
      <c r="M15" s="251"/>
      <c r="N15" s="205"/>
      <c r="O15" s="205"/>
      <c r="P15" s="266"/>
      <c r="Q15" s="251"/>
      <c r="R15" s="205"/>
      <c r="S15" s="205"/>
      <c r="T15" s="266"/>
    </row>
    <row r="16" spans="1:20" s="83" customFormat="1" ht="15" customHeight="1">
      <c r="A16" s="3"/>
      <c r="B16" s="89"/>
      <c r="C16" s="89" t="s">
        <v>303</v>
      </c>
      <c r="D16" s="89"/>
      <c r="E16" s="180"/>
      <c r="F16" s="197"/>
      <c r="G16" s="94"/>
      <c r="H16" s="107"/>
      <c r="I16" s="258"/>
      <c r="J16" s="258"/>
      <c r="K16" s="267"/>
      <c r="L16" s="258"/>
      <c r="M16" s="15"/>
      <c r="N16" s="258"/>
      <c r="O16" s="200"/>
      <c r="P16" s="262"/>
      <c r="Q16" s="15"/>
      <c r="R16" s="258"/>
      <c r="S16" s="200"/>
      <c r="T16" s="262"/>
    </row>
    <row r="17" spans="1:20" s="153" customFormat="1" ht="15" customHeight="1">
      <c r="A17" s="251"/>
      <c r="B17" s="169" t="s">
        <v>304</v>
      </c>
      <c r="C17" s="170"/>
      <c r="D17" s="170"/>
      <c r="E17" s="171"/>
      <c r="F17" s="220"/>
      <c r="G17" s="104"/>
      <c r="H17" s="198"/>
      <c r="I17" s="268"/>
      <c r="J17" s="269"/>
      <c r="K17" s="269"/>
      <c r="L17" s="270"/>
      <c r="M17" s="251"/>
      <c r="N17" s="269"/>
      <c r="O17" s="271"/>
      <c r="P17" s="269"/>
      <c r="Q17" s="251"/>
      <c r="R17" s="269"/>
      <c r="S17" s="271"/>
      <c r="T17" s="269"/>
    </row>
    <row r="18" spans="1:20" s="83" customFormat="1" ht="15" customHeight="1">
      <c r="A18" s="3"/>
      <c r="B18" s="164" t="s">
        <v>305</v>
      </c>
      <c r="C18" s="164"/>
      <c r="D18" s="164"/>
      <c r="E18" s="186"/>
      <c r="F18" s="203"/>
      <c r="G18" s="94"/>
      <c r="H18" s="147"/>
      <c r="I18" s="258"/>
      <c r="J18" s="205"/>
      <c r="K18" s="205"/>
      <c r="L18" s="266"/>
      <c r="M18" s="15"/>
      <c r="N18" s="205"/>
      <c r="O18" s="205"/>
      <c r="P18" s="266"/>
      <c r="Q18" s="15"/>
      <c r="R18" s="205"/>
      <c r="S18" s="205"/>
      <c r="T18" s="266"/>
    </row>
    <row r="19" spans="1:20" s="83" customFormat="1" ht="15" customHeight="1">
      <c r="A19" s="3"/>
      <c r="B19" s="89" t="s">
        <v>306</v>
      </c>
      <c r="D19" s="89"/>
      <c r="E19" s="180"/>
      <c r="F19" s="197"/>
      <c r="G19" s="94"/>
      <c r="H19" s="198"/>
      <c r="I19" s="258"/>
      <c r="J19" s="200"/>
      <c r="K19" s="200"/>
      <c r="L19" s="272"/>
      <c r="M19" s="15"/>
      <c r="N19" s="200"/>
      <c r="O19" s="200"/>
      <c r="P19" s="272"/>
      <c r="Q19" s="15"/>
      <c r="R19" s="200"/>
      <c r="S19" s="200"/>
      <c r="T19" s="272"/>
    </row>
    <row r="20" spans="1:20" s="83" customFormat="1" ht="15" customHeight="1">
      <c r="A20" s="3"/>
      <c r="B20" s="164" t="s">
        <v>134</v>
      </c>
      <c r="C20" s="164"/>
      <c r="D20" s="164"/>
      <c r="E20" s="186"/>
      <c r="F20" s="203"/>
      <c r="G20" s="94"/>
      <c r="H20" s="147" t="s">
        <v>133</v>
      </c>
      <c r="I20" s="258"/>
      <c r="J20" s="205"/>
      <c r="K20" s="205"/>
      <c r="L20" s="266"/>
      <c r="M20" s="15"/>
      <c r="N20" s="205"/>
      <c r="O20" s="205"/>
      <c r="P20" s="266"/>
      <c r="Q20" s="15"/>
      <c r="R20" s="205"/>
      <c r="S20" s="205"/>
      <c r="T20" s="266"/>
    </row>
    <row r="21" spans="1:20" s="83" customFormat="1" ht="15" customHeight="1">
      <c r="A21" s="3"/>
      <c r="B21" s="89" t="s">
        <v>307</v>
      </c>
      <c r="D21" s="89"/>
      <c r="E21" s="180"/>
      <c r="F21" s="197"/>
      <c r="G21" s="94"/>
      <c r="H21" s="198" t="s">
        <v>136</v>
      </c>
      <c r="I21" s="258"/>
      <c r="J21" s="200"/>
      <c r="K21" s="200"/>
      <c r="L21" s="272"/>
      <c r="M21" s="15"/>
      <c r="N21" s="200"/>
      <c r="O21" s="200"/>
      <c r="P21" s="272"/>
      <c r="Q21" s="15"/>
      <c r="R21" s="200"/>
      <c r="S21" s="200"/>
      <c r="T21" s="272"/>
    </row>
    <row r="22" spans="1:20" s="83" customFormat="1" ht="15" customHeight="1">
      <c r="A22" s="3"/>
      <c r="B22" s="164" t="s">
        <v>308</v>
      </c>
      <c r="C22" s="164"/>
      <c r="D22" s="164"/>
      <c r="E22" s="186"/>
      <c r="F22" s="203"/>
      <c r="G22" s="94"/>
      <c r="H22" s="147"/>
      <c r="I22" s="258"/>
      <c r="J22" s="205"/>
      <c r="K22" s="205"/>
      <c r="L22" s="266"/>
      <c r="M22" s="15"/>
      <c r="N22" s="205"/>
      <c r="O22" s="205"/>
      <c r="P22" s="266"/>
      <c r="Q22" s="15"/>
      <c r="R22" s="205"/>
      <c r="S22" s="205"/>
      <c r="T22" s="266"/>
    </row>
    <row r="23" spans="1:20" s="83" customFormat="1" ht="15" customHeight="1">
      <c r="A23" s="3"/>
      <c r="B23" s="89" t="s">
        <v>309</v>
      </c>
      <c r="D23" s="89"/>
      <c r="E23" s="180"/>
      <c r="F23" s="197"/>
      <c r="G23" s="94"/>
      <c r="H23" s="198"/>
      <c r="I23" s="258"/>
      <c r="J23" s="200"/>
      <c r="K23" s="200"/>
      <c r="L23" s="272"/>
      <c r="M23" s="15"/>
      <c r="N23" s="200"/>
      <c r="O23" s="200"/>
      <c r="P23" s="272"/>
      <c r="Q23" s="15"/>
      <c r="R23" s="200"/>
      <c r="S23" s="200"/>
      <c r="T23" s="272"/>
    </row>
    <row r="24" spans="1:20" s="83" customFormat="1" ht="15" customHeight="1">
      <c r="A24" s="3"/>
      <c r="B24" s="164" t="s">
        <v>310</v>
      </c>
      <c r="C24" s="164"/>
      <c r="D24" s="164"/>
      <c r="E24" s="186"/>
      <c r="F24" s="203"/>
      <c r="G24" s="94"/>
      <c r="H24" s="147" t="s">
        <v>139</v>
      </c>
      <c r="I24" s="258"/>
      <c r="J24" s="205"/>
      <c r="K24" s="205"/>
      <c r="L24" s="266"/>
      <c r="M24" s="15"/>
      <c r="N24" s="205"/>
      <c r="O24" s="205"/>
      <c r="P24" s="266"/>
      <c r="Q24" s="15"/>
      <c r="R24" s="205"/>
      <c r="S24" s="205"/>
      <c r="T24" s="266"/>
    </row>
    <row r="25" spans="1:20" s="83" customFormat="1" ht="15" customHeight="1">
      <c r="A25" s="3"/>
      <c r="B25" s="170" t="s">
        <v>311</v>
      </c>
      <c r="C25" s="153"/>
      <c r="D25" s="170"/>
      <c r="E25" s="171"/>
      <c r="F25" s="273"/>
      <c r="G25" s="94"/>
      <c r="H25" s="198" t="s">
        <v>142</v>
      </c>
      <c r="I25" s="268"/>
      <c r="J25" s="269"/>
      <c r="K25" s="269"/>
      <c r="L25" s="270"/>
      <c r="M25" s="15"/>
      <c r="N25" s="269"/>
      <c r="O25" s="271"/>
      <c r="P25" s="269"/>
      <c r="Q25" s="15"/>
      <c r="R25" s="269"/>
      <c r="S25" s="271"/>
      <c r="T25" s="269"/>
    </row>
    <row r="26" spans="1:20" s="83" customFormat="1" ht="15" customHeight="1">
      <c r="A26" s="3"/>
      <c r="B26" s="89"/>
      <c r="C26" s="83" t="s">
        <v>312</v>
      </c>
      <c r="D26" s="89"/>
      <c r="E26" s="180"/>
      <c r="F26" s="197"/>
      <c r="G26" s="146"/>
      <c r="H26" s="198" t="s">
        <v>145</v>
      </c>
      <c r="I26" s="258"/>
      <c r="J26" s="200"/>
      <c r="K26" s="200"/>
      <c r="L26" s="272"/>
      <c r="M26" s="15"/>
      <c r="N26" s="200"/>
      <c r="O26" s="200"/>
      <c r="P26" s="272"/>
      <c r="Q26" s="15"/>
      <c r="R26" s="200"/>
      <c r="S26" s="200"/>
      <c r="T26" s="272"/>
    </row>
    <row r="27" spans="1:20" s="83" customFormat="1" ht="15" customHeight="1">
      <c r="A27" s="3"/>
      <c r="B27" s="164"/>
      <c r="C27" s="164" t="s">
        <v>313</v>
      </c>
      <c r="D27" s="164"/>
      <c r="E27" s="186"/>
      <c r="F27" s="203"/>
      <c r="G27" s="94"/>
      <c r="H27" s="147"/>
      <c r="I27" s="258"/>
      <c r="J27" s="205"/>
      <c r="K27" s="205"/>
      <c r="L27" s="266"/>
      <c r="M27" s="15"/>
      <c r="N27" s="205"/>
      <c r="O27" s="205"/>
      <c r="P27" s="266"/>
      <c r="Q27" s="15"/>
      <c r="R27" s="205"/>
      <c r="S27" s="205"/>
      <c r="T27" s="266"/>
    </row>
    <row r="28" spans="1:20" s="83" customFormat="1" ht="15" customHeight="1">
      <c r="A28" s="3"/>
      <c r="B28" s="89" t="s">
        <v>314</v>
      </c>
      <c r="C28" s="274"/>
      <c r="D28" s="89"/>
      <c r="E28" s="180"/>
      <c r="F28" s="197"/>
      <c r="G28" s="94"/>
      <c r="H28" s="198"/>
      <c r="I28" s="258"/>
      <c r="J28" s="200"/>
      <c r="K28" s="200"/>
      <c r="L28" s="272"/>
      <c r="M28" s="15"/>
      <c r="N28" s="200"/>
      <c r="O28" s="200"/>
      <c r="P28" s="272"/>
      <c r="Q28" s="15"/>
      <c r="R28" s="200"/>
      <c r="S28" s="200"/>
      <c r="T28" s="272"/>
    </row>
    <row r="29" spans="1:20" s="83" customFormat="1" ht="15" customHeight="1">
      <c r="A29" s="3"/>
      <c r="B29" s="275" t="s">
        <v>315</v>
      </c>
      <c r="C29" s="276"/>
      <c r="D29" s="275"/>
      <c r="E29" s="277"/>
      <c r="F29" s="278"/>
      <c r="G29" s="94"/>
      <c r="H29" s="279" t="s">
        <v>142</v>
      </c>
      <c r="I29" s="268"/>
      <c r="J29" s="280"/>
      <c r="K29" s="280"/>
      <c r="L29" s="281"/>
      <c r="M29" s="15"/>
      <c r="N29" s="280"/>
      <c r="O29" s="282"/>
      <c r="P29" s="280"/>
      <c r="Q29" s="15"/>
      <c r="R29" s="280"/>
      <c r="S29" s="282"/>
      <c r="T29" s="280"/>
    </row>
    <row r="30" spans="1:20" s="83" customFormat="1" ht="15" customHeight="1">
      <c r="A30" s="3"/>
      <c r="B30" s="89" t="s">
        <v>316</v>
      </c>
      <c r="C30" s="89"/>
      <c r="D30" s="89"/>
      <c r="E30" s="180"/>
      <c r="F30" s="220"/>
      <c r="G30" s="94"/>
      <c r="H30" s="198"/>
      <c r="I30" s="258"/>
      <c r="J30" s="200"/>
      <c r="K30" s="200"/>
      <c r="L30" s="272"/>
      <c r="M30" s="15"/>
      <c r="N30" s="200"/>
      <c r="O30" s="200"/>
      <c r="P30" s="272"/>
      <c r="Q30" s="15"/>
      <c r="R30" s="200"/>
      <c r="S30" s="200"/>
      <c r="T30" s="272"/>
    </row>
    <row r="31" spans="1:20" s="83" customFormat="1" ht="15" customHeight="1">
      <c r="A31" s="3"/>
      <c r="B31" s="165" t="s">
        <v>317</v>
      </c>
      <c r="C31" s="164"/>
      <c r="D31" s="164"/>
      <c r="E31" s="186"/>
      <c r="F31" s="283"/>
      <c r="G31" s="104"/>
      <c r="H31" s="147"/>
      <c r="I31" s="258"/>
      <c r="J31" s="205"/>
      <c r="K31" s="205"/>
      <c r="L31" s="266"/>
      <c r="M31" s="15"/>
      <c r="N31" s="205"/>
      <c r="O31" s="205"/>
      <c r="P31" s="266"/>
      <c r="Q31" s="15"/>
      <c r="R31" s="205"/>
      <c r="S31" s="205"/>
      <c r="T31" s="266"/>
    </row>
    <row r="32" spans="1:20" s="83" customFormat="1" ht="15" customHeight="1">
      <c r="A32" s="3"/>
      <c r="B32" s="89" t="s">
        <v>318</v>
      </c>
      <c r="C32" s="89"/>
      <c r="D32" s="89"/>
      <c r="E32" s="180"/>
      <c r="F32" s="220"/>
      <c r="G32" s="104"/>
      <c r="H32" s="198"/>
      <c r="I32" s="258"/>
      <c r="J32" s="200"/>
      <c r="K32" s="200"/>
      <c r="L32" s="272"/>
      <c r="M32" s="15"/>
      <c r="N32" s="200"/>
      <c r="O32" s="200"/>
      <c r="P32" s="272"/>
      <c r="Q32" s="15"/>
      <c r="R32" s="200"/>
      <c r="S32" s="200"/>
      <c r="T32" s="272"/>
    </row>
    <row r="33" spans="1:20" s="83" customFormat="1" ht="15" customHeight="1">
      <c r="A33" s="3"/>
      <c r="B33" s="165" t="s">
        <v>158</v>
      </c>
      <c r="C33" s="164"/>
      <c r="D33" s="164"/>
      <c r="E33" s="186"/>
      <c r="F33" s="283"/>
      <c r="G33" s="104"/>
      <c r="H33" s="147"/>
      <c r="I33" s="258"/>
      <c r="J33" s="205"/>
      <c r="K33" s="205"/>
      <c r="L33" s="266"/>
      <c r="M33" s="15"/>
      <c r="N33" s="205"/>
      <c r="O33" s="205"/>
      <c r="P33" s="266"/>
      <c r="Q33" s="15"/>
      <c r="R33" s="205"/>
      <c r="S33" s="205"/>
      <c r="T33" s="266"/>
    </row>
    <row r="34" spans="1:20" s="83" customFormat="1" ht="15" customHeight="1">
      <c r="A34" s="3"/>
      <c r="B34" s="210" t="s">
        <v>319</v>
      </c>
      <c r="C34" s="284"/>
      <c r="D34" s="285"/>
      <c r="E34" s="286"/>
      <c r="F34" s="287"/>
      <c r="G34" s="104"/>
      <c r="H34" s="214" t="s">
        <v>148</v>
      </c>
      <c r="I34" s="268"/>
      <c r="J34" s="288"/>
      <c r="K34" s="288"/>
      <c r="L34" s="289"/>
      <c r="M34" s="15"/>
      <c r="N34" s="288"/>
      <c r="O34" s="216"/>
      <c r="P34" s="290"/>
      <c r="Q34" s="15"/>
      <c r="R34" s="288"/>
      <c r="S34" s="216"/>
      <c r="T34" s="290"/>
    </row>
    <row r="35" spans="1:20" s="83" customFormat="1" ht="15" customHeight="1">
      <c r="A35" s="3"/>
      <c r="B35" s="169"/>
      <c r="D35" s="89"/>
      <c r="E35" s="180"/>
      <c r="F35" s="197"/>
      <c r="G35" s="94"/>
      <c r="I35" s="268"/>
      <c r="J35" s="269"/>
      <c r="K35" s="269"/>
      <c r="L35" s="269"/>
      <c r="M35" s="15"/>
      <c r="N35" s="269"/>
      <c r="O35" s="269"/>
      <c r="P35" s="269"/>
      <c r="Q35" s="15"/>
      <c r="R35" s="269"/>
      <c r="S35" s="269"/>
      <c r="T35" s="269"/>
    </row>
    <row r="36" spans="1:20" s="83" customFormat="1" ht="15" customHeight="1">
      <c r="A36" s="15"/>
      <c r="B36" s="291" t="s">
        <v>320</v>
      </c>
      <c r="C36" s="292"/>
      <c r="D36" s="293"/>
      <c r="E36" s="293"/>
      <c r="F36" s="9"/>
      <c r="G36" s="104"/>
      <c r="H36" s="294"/>
      <c r="I36" s="258"/>
      <c r="J36" s="295"/>
      <c r="K36" s="296"/>
      <c r="L36" s="297"/>
      <c r="N36" s="295"/>
      <c r="O36" s="296"/>
      <c r="P36" s="297"/>
      <c r="R36" s="295"/>
      <c r="S36" s="296"/>
      <c r="T36" s="297"/>
    </row>
    <row r="37" spans="1:20" s="83" customFormat="1" ht="15" customHeight="1">
      <c r="A37" s="15"/>
      <c r="B37" s="298" t="s">
        <v>321</v>
      </c>
      <c r="C37" s="299"/>
      <c r="D37" s="300"/>
      <c r="E37" s="300"/>
      <c r="F37" s="301"/>
      <c r="G37" s="104"/>
      <c r="H37" s="302"/>
      <c r="I37" s="303"/>
      <c r="J37" s="304"/>
      <c r="K37" s="305"/>
      <c r="L37" s="306"/>
      <c r="N37" s="304"/>
      <c r="O37" s="305"/>
      <c r="P37" s="306"/>
      <c r="R37" s="304"/>
      <c r="S37" s="305"/>
      <c r="T37" s="306"/>
    </row>
    <row r="38" spans="1:20" s="83" customFormat="1" ht="15" customHeight="1">
      <c r="A38" s="15"/>
      <c r="B38" s="119"/>
      <c r="C38" s="89"/>
      <c r="D38" s="89"/>
      <c r="E38" s="180"/>
      <c r="F38" s="220"/>
      <c r="G38" s="104"/>
      <c r="H38" s="198"/>
      <c r="I38" s="258"/>
      <c r="J38" s="200"/>
      <c r="K38" s="200"/>
      <c r="L38" s="200"/>
      <c r="M38" s="15"/>
      <c r="N38" s="200"/>
      <c r="O38" s="200"/>
      <c r="P38" s="200"/>
      <c r="Q38" s="15"/>
      <c r="R38" s="200"/>
      <c r="S38" s="200"/>
      <c r="T38" s="200"/>
    </row>
    <row r="39" spans="1:20" s="83" customFormat="1" ht="15" customHeight="1">
      <c r="A39" s="15"/>
      <c r="C39" s="89"/>
      <c r="D39" s="89"/>
      <c r="E39" s="180"/>
      <c r="F39" s="23" t="s">
        <v>322</v>
      </c>
      <c r="G39" s="104"/>
      <c r="H39" s="198"/>
      <c r="I39" s="258"/>
      <c r="J39" s="200"/>
      <c r="K39" s="200"/>
      <c r="L39" s="200"/>
      <c r="M39" s="15"/>
      <c r="N39" s="200"/>
      <c r="O39" s="200"/>
      <c r="P39" s="200"/>
      <c r="Q39" s="15"/>
      <c r="R39" s="200"/>
      <c r="S39" s="200"/>
      <c r="T39" s="200"/>
    </row>
    <row r="40" spans="1:20" s="83" customFormat="1" ht="15" customHeight="1">
      <c r="A40" s="15"/>
      <c r="C40" s="89"/>
      <c r="D40" s="89"/>
      <c r="E40" s="180"/>
      <c r="F40" s="307"/>
      <c r="G40" s="104"/>
      <c r="H40" s="198"/>
      <c r="I40" s="258"/>
      <c r="J40" s="200"/>
      <c r="K40" s="200"/>
      <c r="L40" s="200"/>
      <c r="M40" s="15"/>
      <c r="N40" s="200"/>
      <c r="O40" s="200"/>
      <c r="P40" s="200"/>
      <c r="Q40" s="15"/>
      <c r="R40" s="200"/>
      <c r="S40" s="200"/>
      <c r="T40" s="200"/>
    </row>
    <row r="41" spans="1:20" s="83" customFormat="1" ht="23.25" customHeight="1">
      <c r="A41" s="15"/>
      <c r="B41" s="106" t="s">
        <v>323</v>
      </c>
      <c r="C41" s="89"/>
      <c r="D41" s="89"/>
      <c r="E41" s="180"/>
      <c r="F41" s="220"/>
      <c r="G41" s="104"/>
      <c r="H41" s="198"/>
      <c r="I41" s="258"/>
      <c r="J41" s="200"/>
      <c r="K41" s="200"/>
      <c r="L41" s="200"/>
      <c r="M41" s="15"/>
      <c r="N41" s="200"/>
      <c r="O41" s="200"/>
      <c r="P41" s="200"/>
      <c r="Q41" s="15"/>
      <c r="R41" s="200"/>
      <c r="S41" s="200"/>
      <c r="T41" s="200"/>
    </row>
    <row r="42" spans="1:20" s="83" customFormat="1" ht="8.25" customHeight="1">
      <c r="A42" s="15"/>
      <c r="B42" s="119"/>
      <c r="C42" s="89"/>
      <c r="D42" s="89"/>
      <c r="E42" s="180"/>
      <c r="F42" s="220"/>
      <c r="G42" s="104"/>
      <c r="H42" s="198"/>
      <c r="I42" s="258"/>
      <c r="J42" s="200"/>
      <c r="K42" s="200"/>
      <c r="L42" s="200"/>
      <c r="M42" s="15"/>
      <c r="N42" s="200"/>
      <c r="O42" s="200"/>
      <c r="P42" s="200"/>
      <c r="Q42" s="15"/>
      <c r="R42" s="200"/>
      <c r="S42" s="200"/>
      <c r="T42" s="200"/>
    </row>
    <row r="43" spans="1:20" s="83" customFormat="1" ht="15" customHeight="1">
      <c r="A43" s="3"/>
      <c r="B43" s="308" t="s">
        <v>324</v>
      </c>
      <c r="C43" s="89"/>
      <c r="D43" s="89"/>
      <c r="E43" s="180"/>
      <c r="F43" s="220"/>
      <c r="G43" s="104"/>
      <c r="H43" s="198"/>
      <c r="I43" s="258"/>
      <c r="J43" s="200"/>
      <c r="K43" s="200"/>
      <c r="L43" s="200"/>
      <c r="M43" s="15"/>
      <c r="N43" s="200"/>
      <c r="O43" s="200"/>
      <c r="P43" s="200"/>
      <c r="Q43" s="15"/>
      <c r="R43" s="200"/>
      <c r="S43" s="200"/>
      <c r="T43" s="200"/>
    </row>
    <row r="44" spans="1:20" s="83" customFormat="1" ht="15" customHeight="1">
      <c r="A44" s="3"/>
      <c r="B44" s="293" t="s">
        <v>325</v>
      </c>
      <c r="C44" s="293"/>
      <c r="D44" s="293"/>
      <c r="E44" s="309"/>
      <c r="F44" s="310"/>
      <c r="G44" s="104"/>
      <c r="H44" s="311"/>
      <c r="I44" s="258"/>
      <c r="J44" s="312"/>
      <c r="K44" s="312"/>
      <c r="L44" s="313"/>
      <c r="M44" s="15"/>
      <c r="N44" s="312"/>
      <c r="O44" s="312"/>
      <c r="P44" s="313"/>
      <c r="Q44" s="15"/>
      <c r="R44" s="312"/>
      <c r="S44" s="312"/>
      <c r="T44" s="313"/>
    </row>
    <row r="45" spans="1:20" s="83" customFormat="1" ht="15" customHeight="1">
      <c r="A45" s="3"/>
      <c r="B45" s="164" t="s">
        <v>326</v>
      </c>
      <c r="C45" s="164"/>
      <c r="D45" s="164"/>
      <c r="E45" s="186"/>
      <c r="F45" s="283"/>
      <c r="G45" s="104"/>
      <c r="H45" s="147"/>
      <c r="I45" s="258"/>
      <c r="J45" s="205"/>
      <c r="K45" s="205"/>
      <c r="L45" s="266"/>
      <c r="M45" s="15"/>
      <c r="N45" s="205"/>
      <c r="O45" s="205"/>
      <c r="P45" s="266"/>
      <c r="Q45" s="15"/>
      <c r="R45" s="205"/>
      <c r="S45" s="205"/>
      <c r="T45" s="266"/>
    </row>
    <row r="46" spans="1:20" s="83" customFormat="1" ht="15" customHeight="1">
      <c r="A46" s="89"/>
      <c r="B46" s="314" t="s">
        <v>327</v>
      </c>
      <c r="C46" s="314"/>
      <c r="D46" s="315"/>
      <c r="E46" s="189"/>
      <c r="F46" s="89"/>
      <c r="G46" s="92"/>
      <c r="H46" s="316"/>
      <c r="I46" s="138"/>
      <c r="J46" s="158"/>
      <c r="K46" s="158"/>
      <c r="L46" s="317"/>
      <c r="M46" s="318"/>
      <c r="N46" s="158"/>
      <c r="O46" s="158"/>
      <c r="P46" s="317"/>
      <c r="Q46" s="318"/>
      <c r="R46" s="158"/>
      <c r="S46" s="158"/>
      <c r="T46" s="317"/>
    </row>
    <row r="47" spans="1:20" s="83" customFormat="1" ht="15" customHeight="1">
      <c r="A47" s="3"/>
      <c r="B47" s="164" t="s">
        <v>328</v>
      </c>
      <c r="C47" s="164"/>
      <c r="D47" s="164"/>
      <c r="E47" s="186"/>
      <c r="F47" s="283"/>
      <c r="G47" s="104"/>
      <c r="H47" s="147"/>
      <c r="I47" s="258"/>
      <c r="J47" s="205"/>
      <c r="K47" s="205"/>
      <c r="L47" s="266"/>
      <c r="M47" s="15"/>
      <c r="N47" s="205"/>
      <c r="O47" s="205"/>
      <c r="P47" s="266"/>
      <c r="Q47" s="15"/>
      <c r="R47" s="205"/>
      <c r="S47" s="205"/>
      <c r="T47" s="266"/>
    </row>
    <row r="48" spans="1:20" s="83" customFormat="1" ht="15" customHeight="1">
      <c r="A48" s="3"/>
      <c r="B48" s="314" t="s">
        <v>329</v>
      </c>
      <c r="C48" s="314"/>
      <c r="D48" s="315"/>
      <c r="E48" s="189"/>
      <c r="F48" s="89"/>
      <c r="G48" s="92"/>
      <c r="H48" s="316"/>
      <c r="I48" s="138"/>
      <c r="J48" s="158"/>
      <c r="K48" s="158"/>
      <c r="L48" s="317"/>
      <c r="M48" s="318"/>
      <c r="N48" s="158"/>
      <c r="O48" s="158"/>
      <c r="P48" s="317"/>
      <c r="Q48" s="318"/>
      <c r="R48" s="158"/>
      <c r="S48" s="158"/>
      <c r="T48" s="317"/>
    </row>
    <row r="49" spans="1:20" s="83" customFormat="1" ht="15" customHeight="1">
      <c r="A49" s="3"/>
      <c r="B49" s="319" t="s">
        <v>330</v>
      </c>
      <c r="C49" s="320"/>
      <c r="D49" s="320"/>
      <c r="E49" s="321"/>
      <c r="F49" s="322"/>
      <c r="G49" s="104"/>
      <c r="H49" s="323"/>
      <c r="I49" s="268"/>
      <c r="J49" s="288"/>
      <c r="K49" s="288"/>
      <c r="L49" s="289"/>
      <c r="M49" s="15"/>
      <c r="N49" s="288"/>
      <c r="O49" s="288"/>
      <c r="P49" s="290"/>
      <c r="Q49" s="15"/>
      <c r="R49" s="288"/>
      <c r="S49" s="288"/>
      <c r="T49" s="290"/>
    </row>
    <row r="50" spans="1:20" s="83" customFormat="1" ht="8.25" customHeight="1">
      <c r="A50" s="15"/>
      <c r="B50" s="119"/>
      <c r="C50" s="89"/>
      <c r="D50" s="89"/>
      <c r="E50" s="180"/>
      <c r="F50" s="220"/>
      <c r="G50" s="104"/>
      <c r="H50" s="236"/>
      <c r="I50" s="258"/>
      <c r="J50" s="200"/>
      <c r="K50" s="200"/>
      <c r="L50" s="200"/>
      <c r="M50" s="15"/>
      <c r="N50" s="200"/>
      <c r="O50" s="200"/>
      <c r="P50" s="200"/>
      <c r="Q50" s="15"/>
      <c r="R50" s="200"/>
      <c r="S50" s="200"/>
      <c r="T50" s="200"/>
    </row>
    <row r="51" spans="1:20" s="83" customFormat="1" ht="15" customHeight="1">
      <c r="A51" s="3"/>
      <c r="B51" s="308" t="s">
        <v>331</v>
      </c>
      <c r="C51" s="89"/>
      <c r="D51" s="89"/>
      <c r="E51" s="180"/>
      <c r="F51" s="220"/>
      <c r="G51" s="104"/>
      <c r="H51" s="236"/>
      <c r="I51" s="258"/>
      <c r="J51" s="304"/>
      <c r="K51" s="304"/>
      <c r="L51" s="304"/>
      <c r="M51" s="15"/>
      <c r="N51" s="304"/>
      <c r="O51" s="304"/>
      <c r="P51" s="304"/>
      <c r="Q51" s="15"/>
      <c r="R51" s="304"/>
      <c r="S51" s="304"/>
      <c r="T51" s="304"/>
    </row>
    <row r="52" spans="1:20" s="83" customFormat="1" ht="15" customHeight="1">
      <c r="A52" s="3"/>
      <c r="B52" s="293" t="s">
        <v>332</v>
      </c>
      <c r="C52" s="293"/>
      <c r="D52" s="293"/>
      <c r="E52" s="309"/>
      <c r="F52" s="310"/>
      <c r="G52" s="104"/>
      <c r="H52" s="311"/>
      <c r="I52" s="258"/>
      <c r="J52" s="312"/>
      <c r="K52" s="312"/>
      <c r="L52" s="313"/>
      <c r="M52" s="15"/>
      <c r="N52" s="312"/>
      <c r="O52" s="312"/>
      <c r="P52" s="313"/>
      <c r="Q52" s="15"/>
      <c r="R52" s="312"/>
      <c r="S52" s="312"/>
      <c r="T52" s="313"/>
    </row>
    <row r="53" spans="1:20" s="83" customFormat="1" ht="15" customHeight="1">
      <c r="A53" s="3"/>
      <c r="B53" s="164" t="s">
        <v>333</v>
      </c>
      <c r="C53" s="164"/>
      <c r="D53" s="164"/>
      <c r="E53" s="186"/>
      <c r="F53" s="283"/>
      <c r="G53" s="104"/>
      <c r="H53" s="147"/>
      <c r="I53" s="258"/>
      <c r="J53" s="205"/>
      <c r="K53" s="205"/>
      <c r="L53" s="266"/>
      <c r="M53" s="15"/>
      <c r="N53" s="205"/>
      <c r="O53" s="205"/>
      <c r="P53" s="266"/>
      <c r="Q53" s="15"/>
      <c r="R53" s="205"/>
      <c r="S53" s="205"/>
      <c r="T53" s="266"/>
    </row>
    <row r="54" spans="1:20" s="83" customFormat="1" ht="15" customHeight="1">
      <c r="A54" s="89"/>
      <c r="B54" s="314" t="s">
        <v>334</v>
      </c>
      <c r="C54" s="314"/>
      <c r="D54" s="315"/>
      <c r="E54" s="189"/>
      <c r="F54" s="89"/>
      <c r="G54" s="92"/>
      <c r="H54" s="316" t="s">
        <v>152</v>
      </c>
      <c r="I54" s="138"/>
      <c r="J54" s="158"/>
      <c r="K54" s="158"/>
      <c r="L54" s="317"/>
      <c r="M54" s="318"/>
      <c r="N54" s="158"/>
      <c r="O54" s="158"/>
      <c r="P54" s="317"/>
      <c r="Q54" s="318"/>
      <c r="R54" s="158"/>
      <c r="S54" s="158"/>
      <c r="T54" s="317"/>
    </row>
    <row r="55" spans="1:20" s="83" customFormat="1" ht="15" customHeight="1">
      <c r="A55" s="3"/>
      <c r="B55" s="164" t="s">
        <v>335</v>
      </c>
      <c r="C55" s="164"/>
      <c r="D55" s="164"/>
      <c r="E55" s="186"/>
      <c r="F55" s="283"/>
      <c r="G55" s="104"/>
      <c r="H55" s="147" t="s">
        <v>155</v>
      </c>
      <c r="I55" s="258"/>
      <c r="J55" s="205"/>
      <c r="K55" s="205"/>
      <c r="L55" s="266"/>
      <c r="M55" s="15"/>
      <c r="N55" s="205"/>
      <c r="O55" s="205"/>
      <c r="P55" s="266"/>
      <c r="Q55" s="15"/>
      <c r="R55" s="205"/>
      <c r="S55" s="205"/>
      <c r="T55" s="266"/>
    </row>
    <row r="56" spans="1:20" s="83" customFormat="1" ht="15" customHeight="1">
      <c r="A56" s="89"/>
      <c r="B56" s="314" t="s">
        <v>336</v>
      </c>
      <c r="C56" s="314"/>
      <c r="D56" s="315"/>
      <c r="E56" s="189"/>
      <c r="F56" s="89"/>
      <c r="G56" s="92"/>
      <c r="H56" s="316"/>
      <c r="I56" s="138"/>
      <c r="J56" s="158"/>
      <c r="K56" s="158"/>
      <c r="L56" s="317"/>
      <c r="M56" s="318"/>
      <c r="N56" s="158"/>
      <c r="O56" s="158"/>
      <c r="P56" s="317"/>
      <c r="Q56" s="318"/>
      <c r="R56" s="158"/>
      <c r="S56" s="158"/>
      <c r="T56" s="317"/>
    </row>
    <row r="57" spans="1:20" s="83" customFormat="1" ht="15" customHeight="1">
      <c r="A57" s="3"/>
      <c r="B57" s="164" t="s">
        <v>337</v>
      </c>
      <c r="C57" s="164"/>
      <c r="D57" s="164"/>
      <c r="E57" s="186"/>
      <c r="F57" s="283"/>
      <c r="G57" s="104"/>
      <c r="H57" s="147"/>
      <c r="I57" s="258"/>
      <c r="J57" s="205"/>
      <c r="K57" s="205"/>
      <c r="L57" s="266"/>
      <c r="M57" s="15"/>
      <c r="N57" s="205"/>
      <c r="O57" s="205"/>
      <c r="P57" s="266"/>
      <c r="Q57" s="15"/>
      <c r="R57" s="205"/>
      <c r="S57" s="205"/>
      <c r="T57" s="266"/>
    </row>
    <row r="58" spans="1:20" s="83" customFormat="1" ht="15" customHeight="1">
      <c r="A58" s="3"/>
      <c r="B58" s="319" t="s">
        <v>338</v>
      </c>
      <c r="C58" s="320"/>
      <c r="D58" s="320"/>
      <c r="E58" s="321"/>
      <c r="F58" s="322"/>
      <c r="G58" s="104"/>
      <c r="H58" s="323"/>
      <c r="I58" s="268"/>
      <c r="J58" s="288"/>
      <c r="K58" s="324"/>
      <c r="L58" s="288"/>
      <c r="M58" s="15"/>
      <c r="N58" s="288"/>
      <c r="O58" s="324"/>
      <c r="P58" s="216"/>
      <c r="Q58" s="15"/>
      <c r="R58" s="288"/>
      <c r="S58" s="324"/>
      <c r="T58" s="216"/>
    </row>
    <row r="59" spans="1:20" s="83" customFormat="1" ht="15" customHeight="1">
      <c r="A59" s="3"/>
      <c r="B59" s="325"/>
      <c r="C59" s="92"/>
      <c r="D59" s="92"/>
      <c r="E59" s="135"/>
      <c r="F59" s="104"/>
      <c r="G59" s="104"/>
      <c r="H59" s="105"/>
      <c r="I59" s="268"/>
      <c r="J59" s="268"/>
      <c r="K59" s="268"/>
      <c r="L59" s="268"/>
      <c r="M59" s="15"/>
      <c r="N59" s="268"/>
      <c r="O59" s="268"/>
      <c r="P59" s="268"/>
      <c r="Q59" s="15"/>
      <c r="R59" s="268"/>
      <c r="S59" s="268"/>
      <c r="T59" s="268"/>
    </row>
    <row r="60" spans="1:20" s="83" customFormat="1" ht="15" customHeight="1">
      <c r="A60" s="3"/>
      <c r="B60" s="325"/>
      <c r="C60" s="92"/>
      <c r="D60" s="92"/>
      <c r="E60" s="135"/>
      <c r="F60" s="23" t="s">
        <v>339</v>
      </c>
      <c r="G60" s="104"/>
      <c r="H60" s="105"/>
      <c r="I60" s="268"/>
      <c r="J60" s="268"/>
      <c r="K60" s="268"/>
      <c r="L60" s="268"/>
      <c r="M60" s="15"/>
      <c r="N60" s="268"/>
      <c r="O60" s="268"/>
      <c r="P60" s="268"/>
      <c r="Q60" s="15"/>
      <c r="R60" s="268"/>
      <c r="S60" s="268"/>
      <c r="T60" s="268"/>
    </row>
    <row r="61" ht="15" customHeight="1"/>
    <row r="62" ht="15" customHeight="1"/>
  </sheetData>
  <sheetProtection selectLockedCells="1" selectUnlockedCells="1"/>
  <mergeCells count="5">
    <mergeCell ref="B6:F7"/>
    <mergeCell ref="H6:H7"/>
    <mergeCell ref="J6:L6"/>
    <mergeCell ref="N6:P6"/>
    <mergeCell ref="R6:T6"/>
  </mergeCells>
  <conditionalFormatting sqref="L48 P46 P54 P48 L46 L54 P56 L56 I46 I54 I48 I56 T46 T54 T48 T56">
    <cfRule type="expression" priority="1" dxfId="0" stopIfTrue="1">
      <formula>$IV45="***"</formula>
    </cfRule>
  </conditionalFormatting>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drawing r:id="rId1"/>
</worksheet>
</file>

<file path=xl/worksheets/sheet5.xml><?xml version="1.0" encoding="utf-8"?>
<worksheet xmlns="http://schemas.openxmlformats.org/spreadsheetml/2006/main" xmlns:r="http://schemas.openxmlformats.org/officeDocument/2006/relationships">
  <sheetPr codeName="Group - comparable basis">
    <tabColor indexed="53"/>
    <pageSetUpPr fitToPage="1"/>
  </sheetPr>
  <dimension ref="A1:AD54"/>
  <sheetViews>
    <sheetView showGridLines="0" showOutlineSymbols="0" view="pageBreakPreview" zoomScale="50" zoomScaleSheetLayoutView="50" workbookViewId="0" topLeftCell="A1">
      <selection activeCell="W44" sqref="A1:IV65536"/>
    </sheetView>
  </sheetViews>
  <sheetFormatPr defaultColWidth="10.28125" defaultRowHeight="12.75"/>
  <cols>
    <col min="1" max="1" width="2.8515625" style="326" customWidth="1"/>
    <col min="2" max="2" width="2.8515625" style="327" customWidth="1"/>
    <col min="3" max="3" width="2.8515625" style="328" customWidth="1"/>
    <col min="4" max="5" width="2.8515625" style="329" customWidth="1"/>
    <col min="6" max="6" width="30.421875" style="330" customWidth="1"/>
    <col min="7" max="7" width="2.7109375" style="331" customWidth="1"/>
    <col min="8" max="8" width="12.7109375" style="331" customWidth="1"/>
    <col min="9" max="9" width="2.7109375" style="331" customWidth="1"/>
    <col min="10" max="10" width="11.421875" style="332" customWidth="1"/>
    <col min="11" max="11" width="11.57421875" style="332" customWidth="1"/>
    <col min="12" max="13" width="11.421875" style="332" customWidth="1"/>
    <col min="14" max="14" width="11.7109375" style="331" customWidth="1"/>
    <col min="15" max="15" width="2.7109375" style="331" customWidth="1"/>
    <col min="16" max="19" width="11.421875" style="332" customWidth="1"/>
    <col min="20" max="20" width="11.421875" style="331" customWidth="1"/>
    <col min="21" max="21" width="2.7109375" style="331" customWidth="1"/>
    <col min="22" max="26" width="11.421875" style="330" customWidth="1"/>
    <col min="27" max="27" width="2.7109375" style="331" customWidth="1"/>
    <col min="28" max="29" width="11.421875" style="330" customWidth="1"/>
    <col min="30" max="30" width="1.421875" style="330" customWidth="1"/>
    <col min="31" max="16384" width="11.421875" style="330" customWidth="1"/>
  </cols>
  <sheetData>
    <row r="1" spans="13:27" ht="12" customHeight="1">
      <c r="M1" s="331"/>
      <c r="O1" s="332"/>
      <c r="R1" s="331"/>
      <c r="S1" s="331"/>
      <c r="T1" s="330"/>
      <c r="U1" s="330"/>
      <c r="X1" s="331"/>
      <c r="AA1" s="330"/>
    </row>
    <row r="2" spans="13:27" ht="12" customHeight="1">
      <c r="M2" s="331"/>
      <c r="O2" s="332"/>
      <c r="R2" s="331"/>
      <c r="S2" s="331"/>
      <c r="T2" s="330"/>
      <c r="U2" s="330"/>
      <c r="X2" s="331"/>
      <c r="AA2" s="330"/>
    </row>
    <row r="3" spans="13:27" ht="12" customHeight="1">
      <c r="M3" s="331"/>
      <c r="O3" s="332"/>
      <c r="R3" s="331"/>
      <c r="S3" s="331"/>
      <c r="T3" s="330"/>
      <c r="U3" s="330"/>
      <c r="X3" s="331"/>
      <c r="AA3" s="330"/>
    </row>
    <row r="4" spans="13:27" ht="12" customHeight="1">
      <c r="M4" s="331"/>
      <c r="O4" s="332"/>
      <c r="R4" s="331"/>
      <c r="S4" s="331"/>
      <c r="T4" s="330"/>
      <c r="U4" s="330"/>
      <c r="X4" s="331"/>
      <c r="AA4" s="330"/>
    </row>
    <row r="5" spans="13:27" ht="9.75" customHeight="1">
      <c r="M5" s="331"/>
      <c r="O5" s="332"/>
      <c r="R5" s="331"/>
      <c r="S5" s="331"/>
      <c r="T5" s="330"/>
      <c r="U5" s="330"/>
      <c r="X5" s="331"/>
      <c r="AA5" s="330"/>
    </row>
    <row r="6" spans="2:30" ht="22.5" customHeight="1">
      <c r="B6" s="333" t="s">
        <v>340</v>
      </c>
      <c r="C6" s="333"/>
      <c r="D6" s="333"/>
      <c r="E6" s="333"/>
      <c r="F6" s="333"/>
      <c r="G6" s="334"/>
      <c r="H6" s="335" t="s">
        <v>341</v>
      </c>
      <c r="I6" s="334"/>
      <c r="J6" s="336" t="s">
        <v>342</v>
      </c>
      <c r="K6" s="336"/>
      <c r="L6" s="336"/>
      <c r="M6" s="336"/>
      <c r="N6" s="336"/>
      <c r="O6" s="337"/>
      <c r="P6" s="336" t="s">
        <v>343</v>
      </c>
      <c r="Q6" s="336"/>
      <c r="R6" s="336"/>
      <c r="S6" s="336"/>
      <c r="T6" s="336"/>
      <c r="U6" s="337"/>
      <c r="V6" s="336" t="s">
        <v>344</v>
      </c>
      <c r="W6" s="336"/>
      <c r="X6" s="336"/>
      <c r="Y6" s="336"/>
      <c r="Z6" s="336"/>
      <c r="AA6" s="337"/>
      <c r="AB6" s="336" t="s">
        <v>345</v>
      </c>
      <c r="AC6" s="336"/>
      <c r="AD6" s="338"/>
    </row>
    <row r="7" spans="2:30" ht="28.5" customHeight="1">
      <c r="B7" s="333"/>
      <c r="C7" s="333"/>
      <c r="D7" s="333"/>
      <c r="E7" s="333"/>
      <c r="F7" s="333"/>
      <c r="G7" s="334"/>
      <c r="H7" s="335"/>
      <c r="I7" s="334"/>
      <c r="J7" s="339" t="s">
        <v>346</v>
      </c>
      <c r="K7" s="339" t="s">
        <v>347</v>
      </c>
      <c r="L7" s="339" t="s">
        <v>348</v>
      </c>
      <c r="M7" s="340" t="s">
        <v>349</v>
      </c>
      <c r="N7" s="339" t="s">
        <v>140</v>
      </c>
      <c r="P7" s="339" t="s">
        <v>346</v>
      </c>
      <c r="Q7" s="339" t="s">
        <v>347</v>
      </c>
      <c r="R7" s="339" t="s">
        <v>348</v>
      </c>
      <c r="S7" s="340" t="s">
        <v>349</v>
      </c>
      <c r="T7" s="339" t="s">
        <v>140</v>
      </c>
      <c r="V7" s="339" t="s">
        <v>346</v>
      </c>
      <c r="W7" s="339" t="s">
        <v>347</v>
      </c>
      <c r="X7" s="339" t="s">
        <v>348</v>
      </c>
      <c r="Y7" s="340" t="s">
        <v>349</v>
      </c>
      <c r="Z7" s="339" t="s">
        <v>140</v>
      </c>
      <c r="AB7" s="339" t="s">
        <v>348</v>
      </c>
      <c r="AC7" s="340" t="s">
        <v>349</v>
      </c>
      <c r="AD7" s="341"/>
    </row>
    <row r="8" spans="2:30" ht="8.25" customHeight="1">
      <c r="B8" s="334"/>
      <c r="C8" s="334"/>
      <c r="D8" s="334"/>
      <c r="E8" s="334"/>
      <c r="F8" s="334"/>
      <c r="G8" s="334"/>
      <c r="H8" s="334"/>
      <c r="I8" s="334"/>
      <c r="J8" s="342"/>
      <c r="K8" s="342"/>
      <c r="L8" s="342"/>
      <c r="M8" s="342"/>
      <c r="N8" s="341"/>
      <c r="P8" s="342"/>
      <c r="Q8" s="342"/>
      <c r="R8" s="342"/>
      <c r="S8" s="342"/>
      <c r="T8" s="341"/>
      <c r="V8" s="342"/>
      <c r="W8" s="342"/>
      <c r="X8" s="342"/>
      <c r="Y8" s="342"/>
      <c r="Z8" s="341"/>
      <c r="AB8" s="342"/>
      <c r="AC8" s="342"/>
      <c r="AD8" s="341"/>
    </row>
    <row r="9" spans="1:30" s="348" customFormat="1" ht="10.5" customHeight="1">
      <c r="A9" s="343"/>
      <c r="B9" s="344"/>
      <c r="C9" s="344"/>
      <c r="D9" s="344"/>
      <c r="E9" s="344"/>
      <c r="F9" s="344"/>
      <c r="G9" s="344"/>
      <c r="H9" s="344"/>
      <c r="I9" s="344"/>
      <c r="J9" s="345"/>
      <c r="K9" s="345"/>
      <c r="L9" s="345"/>
      <c r="M9" s="345"/>
      <c r="N9" s="345"/>
      <c r="O9" s="346"/>
      <c r="P9" s="345"/>
      <c r="Q9" s="345"/>
      <c r="R9" s="345"/>
      <c r="S9" s="345"/>
      <c r="T9" s="345"/>
      <c r="U9" s="346"/>
      <c r="V9" s="345"/>
      <c r="W9" s="345"/>
      <c r="X9" s="345"/>
      <c r="Y9" s="345"/>
      <c r="Z9" s="345"/>
      <c r="AA9" s="346"/>
      <c r="AB9" s="345"/>
      <c r="AC9" s="345"/>
      <c r="AD9" s="347"/>
    </row>
    <row r="10" spans="2:30" s="349" customFormat="1" ht="21.75" customHeight="1">
      <c r="B10" s="350" t="s">
        <v>239</v>
      </c>
      <c r="C10" s="351"/>
      <c r="D10" s="351"/>
      <c r="E10" s="352"/>
      <c r="F10" s="353"/>
      <c r="G10" s="342"/>
      <c r="H10" s="342"/>
      <c r="I10" s="342"/>
      <c r="J10" s="354"/>
      <c r="K10" s="355"/>
      <c r="L10" s="354"/>
      <c r="M10" s="354"/>
      <c r="N10" s="353"/>
      <c r="O10" s="331"/>
      <c r="P10" s="354"/>
      <c r="Q10" s="354"/>
      <c r="R10" s="354"/>
      <c r="S10" s="354"/>
      <c r="T10" s="353"/>
      <c r="U10" s="331"/>
      <c r="V10" s="354"/>
      <c r="W10" s="354"/>
      <c r="X10" s="354"/>
      <c r="Y10" s="354"/>
      <c r="Z10" s="353"/>
      <c r="AA10" s="331"/>
      <c r="AB10" s="354"/>
      <c r="AC10" s="354"/>
      <c r="AD10" s="342"/>
    </row>
    <row r="11" spans="1:29" s="363" customFormat="1" ht="18" customHeight="1">
      <c r="A11" s="356"/>
      <c r="B11" s="357" t="s">
        <v>350</v>
      </c>
      <c r="C11" s="358"/>
      <c r="D11" s="358"/>
      <c r="E11" s="359"/>
      <c r="F11" s="360"/>
      <c r="G11" s="361"/>
      <c r="H11" s="342" t="s">
        <v>351</v>
      </c>
      <c r="I11" s="361"/>
      <c r="J11" s="358"/>
      <c r="K11" s="358"/>
      <c r="L11" s="358"/>
      <c r="M11" s="358"/>
      <c r="N11" s="358"/>
      <c r="O11" s="362"/>
      <c r="P11" s="358"/>
      <c r="Q11" s="358"/>
      <c r="R11" s="358"/>
      <c r="S11" s="358"/>
      <c r="T11" s="358"/>
      <c r="U11" s="362"/>
      <c r="V11" s="358"/>
      <c r="W11" s="358"/>
      <c r="X11" s="358"/>
      <c r="Y11" s="358"/>
      <c r="Z11" s="358"/>
      <c r="AA11" s="362"/>
      <c r="AB11" s="358"/>
      <c r="AC11" s="358"/>
    </row>
    <row r="12" spans="1:30" s="349" customFormat="1" ht="15" customHeight="1">
      <c r="A12" s="326"/>
      <c r="B12" s="364" t="s">
        <v>352</v>
      </c>
      <c r="C12" s="364"/>
      <c r="D12" s="364"/>
      <c r="E12" s="365"/>
      <c r="F12" s="366"/>
      <c r="G12" s="367"/>
      <c r="H12" s="367"/>
      <c r="I12" s="367"/>
      <c r="J12" s="368"/>
      <c r="K12" s="368"/>
      <c r="L12" s="368"/>
      <c r="M12" s="368"/>
      <c r="N12" s="368"/>
      <c r="O12" s="369"/>
      <c r="P12" s="368"/>
      <c r="Q12" s="368"/>
      <c r="R12" s="368"/>
      <c r="S12" s="368"/>
      <c r="T12" s="368"/>
      <c r="U12" s="369"/>
      <c r="V12" s="368"/>
      <c r="W12" s="368"/>
      <c r="X12" s="368"/>
      <c r="Y12" s="368"/>
      <c r="Z12" s="368"/>
      <c r="AA12" s="369"/>
      <c r="AB12" s="368"/>
      <c r="AC12" s="368"/>
      <c r="AD12" s="367"/>
    </row>
    <row r="13" spans="1:30" s="349" customFormat="1" ht="15" customHeight="1">
      <c r="A13" s="326"/>
      <c r="B13" s="329" t="s">
        <v>353</v>
      </c>
      <c r="C13" s="329"/>
      <c r="D13" s="329"/>
      <c r="E13" s="370"/>
      <c r="F13" s="367"/>
      <c r="G13" s="367"/>
      <c r="H13" s="367"/>
      <c r="I13" s="367"/>
      <c r="J13" s="371"/>
      <c r="K13" s="372"/>
      <c r="L13" s="372"/>
      <c r="M13" s="372"/>
      <c r="N13" s="371"/>
      <c r="O13" s="369"/>
      <c r="P13" s="371"/>
      <c r="Q13" s="372"/>
      <c r="R13" s="372"/>
      <c r="S13" s="372"/>
      <c r="T13" s="371"/>
      <c r="U13" s="369"/>
      <c r="V13" s="371"/>
      <c r="W13" s="372"/>
      <c r="X13" s="372"/>
      <c r="Y13" s="372"/>
      <c r="Z13" s="371"/>
      <c r="AA13" s="369"/>
      <c r="AB13" s="372"/>
      <c r="AC13" s="372"/>
      <c r="AD13" s="367"/>
    </row>
    <row r="14" spans="1:30" s="349" customFormat="1" ht="15" customHeight="1">
      <c r="A14" s="326"/>
      <c r="B14" s="364" t="s">
        <v>354</v>
      </c>
      <c r="C14" s="364"/>
      <c r="D14" s="364"/>
      <c r="E14" s="365"/>
      <c r="F14" s="366"/>
      <c r="G14" s="367"/>
      <c r="H14" s="367" t="s">
        <v>351</v>
      </c>
      <c r="I14" s="367"/>
      <c r="J14" s="373"/>
      <c r="K14" s="373"/>
      <c r="L14" s="373"/>
      <c r="M14" s="373"/>
      <c r="N14" s="373"/>
      <c r="O14" s="374"/>
      <c r="P14" s="373"/>
      <c r="Q14" s="373"/>
      <c r="R14" s="373"/>
      <c r="S14" s="373"/>
      <c r="T14" s="373"/>
      <c r="U14" s="374"/>
      <c r="V14" s="373"/>
      <c r="W14" s="373"/>
      <c r="X14" s="373"/>
      <c r="Y14" s="373"/>
      <c r="Z14" s="373"/>
      <c r="AA14" s="374"/>
      <c r="AB14" s="373"/>
      <c r="AC14" s="373"/>
      <c r="AD14" s="367"/>
    </row>
    <row r="15" spans="1:30" s="349" customFormat="1" ht="15" customHeight="1">
      <c r="A15" s="326"/>
      <c r="B15" s="351" t="s">
        <v>355</v>
      </c>
      <c r="C15" s="351"/>
      <c r="D15" s="351"/>
      <c r="E15" s="352"/>
      <c r="F15" s="375"/>
      <c r="G15" s="367"/>
      <c r="H15" s="367" t="s">
        <v>351</v>
      </c>
      <c r="I15" s="367"/>
      <c r="J15" s="376"/>
      <c r="K15" s="376"/>
      <c r="L15" s="376"/>
      <c r="M15" s="376"/>
      <c r="N15" s="377"/>
      <c r="O15" s="374"/>
      <c r="P15" s="376"/>
      <c r="Q15" s="376"/>
      <c r="R15" s="376"/>
      <c r="S15" s="376"/>
      <c r="T15" s="377"/>
      <c r="U15" s="374"/>
      <c r="V15" s="376"/>
      <c r="W15" s="376"/>
      <c r="X15" s="376"/>
      <c r="Y15" s="376"/>
      <c r="Z15" s="377"/>
      <c r="AA15" s="374"/>
      <c r="AB15" s="377"/>
      <c r="AC15" s="377"/>
      <c r="AD15" s="367"/>
    </row>
    <row r="16" spans="1:30" s="384" customFormat="1" ht="15" customHeight="1">
      <c r="A16" s="378"/>
      <c r="B16" s="379" t="s">
        <v>356</v>
      </c>
      <c r="C16" s="379"/>
      <c r="D16" s="379"/>
      <c r="E16" s="380"/>
      <c r="F16" s="381"/>
      <c r="G16" s="342"/>
      <c r="H16" s="342" t="s">
        <v>351</v>
      </c>
      <c r="I16" s="342"/>
      <c r="J16" s="382"/>
      <c r="K16" s="382"/>
      <c r="L16" s="382"/>
      <c r="M16" s="382"/>
      <c r="N16" s="382"/>
      <c r="O16" s="383"/>
      <c r="P16" s="382"/>
      <c r="Q16" s="382"/>
      <c r="R16" s="382"/>
      <c r="S16" s="382"/>
      <c r="T16" s="382"/>
      <c r="U16" s="383"/>
      <c r="V16" s="382"/>
      <c r="W16" s="382"/>
      <c r="X16" s="382"/>
      <c r="Y16" s="382"/>
      <c r="Z16" s="382"/>
      <c r="AA16" s="383"/>
      <c r="AB16" s="382"/>
      <c r="AC16" s="382"/>
      <c r="AD16" s="342"/>
    </row>
    <row r="17" spans="1:30" s="348" customFormat="1" ht="10.5" customHeight="1">
      <c r="A17" s="343"/>
      <c r="B17" s="344"/>
      <c r="C17" s="344"/>
      <c r="D17" s="344"/>
      <c r="E17" s="344"/>
      <c r="F17" s="344"/>
      <c r="G17" s="344"/>
      <c r="H17" s="344"/>
      <c r="I17" s="344"/>
      <c r="J17" s="345"/>
      <c r="K17" s="345"/>
      <c r="L17" s="345"/>
      <c r="M17" s="345"/>
      <c r="N17" s="345"/>
      <c r="O17" s="345"/>
      <c r="P17" s="345"/>
      <c r="Q17" s="345"/>
      <c r="R17" s="345"/>
      <c r="S17" s="345"/>
      <c r="T17" s="345"/>
      <c r="U17" s="345"/>
      <c r="V17" s="345"/>
      <c r="W17" s="345"/>
      <c r="X17" s="345"/>
      <c r="Y17" s="345"/>
      <c r="Z17" s="345"/>
      <c r="AA17" s="345"/>
      <c r="AB17" s="345"/>
      <c r="AC17" s="345"/>
      <c r="AD17" s="347"/>
    </row>
    <row r="18" spans="2:30" s="349" customFormat="1" ht="21.75" customHeight="1">
      <c r="B18" s="350" t="s">
        <v>241</v>
      </c>
      <c r="C18" s="351"/>
      <c r="D18" s="351"/>
      <c r="E18" s="352"/>
      <c r="F18" s="353"/>
      <c r="G18" s="342"/>
      <c r="H18" s="342"/>
      <c r="I18" s="342"/>
      <c r="J18" s="354"/>
      <c r="K18" s="354"/>
      <c r="L18" s="354"/>
      <c r="M18" s="354"/>
      <c r="N18" s="353"/>
      <c r="O18" s="331"/>
      <c r="P18" s="354"/>
      <c r="Q18" s="354"/>
      <c r="R18" s="354"/>
      <c r="S18" s="354"/>
      <c r="T18" s="353"/>
      <c r="U18" s="331"/>
      <c r="V18" s="354"/>
      <c r="W18" s="354"/>
      <c r="X18" s="354"/>
      <c r="Y18" s="354"/>
      <c r="Z18" s="353"/>
      <c r="AA18" s="331"/>
      <c r="AB18" s="354"/>
      <c r="AC18" s="354"/>
      <c r="AD18" s="342"/>
    </row>
    <row r="19" spans="1:29" s="363" customFormat="1" ht="18" customHeight="1">
      <c r="A19" s="356"/>
      <c r="B19" s="357" t="s">
        <v>350</v>
      </c>
      <c r="C19" s="358"/>
      <c r="D19" s="358"/>
      <c r="E19" s="359"/>
      <c r="F19" s="360"/>
      <c r="G19" s="361"/>
      <c r="H19" s="342" t="s">
        <v>351</v>
      </c>
      <c r="I19" s="361"/>
      <c r="J19" s="358"/>
      <c r="K19" s="358"/>
      <c r="L19" s="358"/>
      <c r="M19" s="358"/>
      <c r="N19" s="358"/>
      <c r="O19" s="362"/>
      <c r="P19" s="358"/>
      <c r="Q19" s="358"/>
      <c r="R19" s="358"/>
      <c r="S19" s="358"/>
      <c r="T19" s="358"/>
      <c r="U19" s="362"/>
      <c r="V19" s="358"/>
      <c r="W19" s="358"/>
      <c r="X19" s="358"/>
      <c r="Y19" s="358"/>
      <c r="Z19" s="358"/>
      <c r="AA19" s="362"/>
      <c r="AB19" s="358"/>
      <c r="AC19" s="358"/>
    </row>
    <row r="20" spans="1:30" s="349" customFormat="1" ht="15" customHeight="1">
      <c r="A20" s="326"/>
      <c r="B20" s="364" t="s">
        <v>357</v>
      </c>
      <c r="C20" s="364"/>
      <c r="D20" s="364"/>
      <c r="E20" s="365"/>
      <c r="F20" s="366"/>
      <c r="G20" s="367"/>
      <c r="H20" s="367"/>
      <c r="I20" s="367"/>
      <c r="J20" s="368"/>
      <c r="K20" s="368"/>
      <c r="L20" s="368"/>
      <c r="M20" s="368"/>
      <c r="N20" s="368"/>
      <c r="O20" s="369"/>
      <c r="P20" s="368"/>
      <c r="Q20" s="368"/>
      <c r="R20" s="368"/>
      <c r="S20" s="368"/>
      <c r="T20" s="368"/>
      <c r="U20" s="369"/>
      <c r="V20" s="368"/>
      <c r="W20" s="368"/>
      <c r="X20" s="368"/>
      <c r="Y20" s="368"/>
      <c r="Z20" s="368"/>
      <c r="AA20" s="369"/>
      <c r="AB20" s="368"/>
      <c r="AC20" s="368"/>
      <c r="AD20" s="367"/>
    </row>
    <row r="21" spans="1:30" s="349" customFormat="1" ht="15" customHeight="1">
      <c r="A21" s="326"/>
      <c r="B21" s="329" t="s">
        <v>358</v>
      </c>
      <c r="C21" s="329"/>
      <c r="D21" s="329"/>
      <c r="E21" s="370"/>
      <c r="F21" s="367"/>
      <c r="G21" s="367"/>
      <c r="H21" s="367"/>
      <c r="I21" s="367"/>
      <c r="J21" s="371"/>
      <c r="K21" s="372"/>
      <c r="L21" s="372"/>
      <c r="M21" s="372"/>
      <c r="N21" s="371"/>
      <c r="O21" s="369"/>
      <c r="P21" s="371"/>
      <c r="Q21" s="372"/>
      <c r="R21" s="372"/>
      <c r="S21" s="372"/>
      <c r="T21" s="371"/>
      <c r="U21" s="369"/>
      <c r="V21" s="371"/>
      <c r="W21" s="372"/>
      <c r="X21" s="372"/>
      <c r="Y21" s="372"/>
      <c r="Z21" s="371"/>
      <c r="AA21" s="369"/>
      <c r="AB21" s="372"/>
      <c r="AC21" s="372"/>
      <c r="AD21" s="367"/>
    </row>
    <row r="22" spans="1:30" s="349" customFormat="1" ht="15" customHeight="1">
      <c r="A22" s="326"/>
      <c r="B22" s="364" t="s">
        <v>354</v>
      </c>
      <c r="C22" s="364"/>
      <c r="D22" s="364"/>
      <c r="E22" s="365"/>
      <c r="F22" s="366"/>
      <c r="G22" s="367"/>
      <c r="H22" s="367" t="s">
        <v>351</v>
      </c>
      <c r="I22" s="367"/>
      <c r="J22" s="373"/>
      <c r="K22" s="373"/>
      <c r="L22" s="373"/>
      <c r="M22" s="373"/>
      <c r="N22" s="373"/>
      <c r="O22" s="374"/>
      <c r="P22" s="373"/>
      <c r="Q22" s="373"/>
      <c r="R22" s="373"/>
      <c r="S22" s="373"/>
      <c r="T22" s="373"/>
      <c r="U22" s="374"/>
      <c r="V22" s="373"/>
      <c r="W22" s="373"/>
      <c r="X22" s="373"/>
      <c r="Y22" s="373"/>
      <c r="Z22" s="373"/>
      <c r="AA22" s="374"/>
      <c r="AB22" s="373"/>
      <c r="AC22" s="373"/>
      <c r="AD22" s="367"/>
    </row>
    <row r="23" spans="1:30" s="349" customFormat="1" ht="15" customHeight="1">
      <c r="A23" s="326"/>
      <c r="B23" s="351" t="s">
        <v>355</v>
      </c>
      <c r="C23" s="351"/>
      <c r="D23" s="351"/>
      <c r="E23" s="352"/>
      <c r="F23" s="375"/>
      <c r="G23" s="367"/>
      <c r="H23" s="367" t="s">
        <v>351</v>
      </c>
      <c r="I23" s="367"/>
      <c r="J23" s="376"/>
      <c r="K23" s="376"/>
      <c r="L23" s="376"/>
      <c r="M23" s="376"/>
      <c r="N23" s="377"/>
      <c r="O23" s="374"/>
      <c r="P23" s="376"/>
      <c r="Q23" s="376"/>
      <c r="R23" s="376"/>
      <c r="S23" s="376"/>
      <c r="T23" s="377"/>
      <c r="U23" s="374"/>
      <c r="V23" s="376"/>
      <c r="W23" s="376"/>
      <c r="X23" s="376"/>
      <c r="Y23" s="376"/>
      <c r="Z23" s="377"/>
      <c r="AA23" s="374"/>
      <c r="AB23" s="377"/>
      <c r="AC23" s="377"/>
      <c r="AD23" s="367"/>
    </row>
    <row r="24" spans="1:30" s="384" customFormat="1" ht="15" customHeight="1">
      <c r="A24" s="378"/>
      <c r="B24" s="379" t="s">
        <v>359</v>
      </c>
      <c r="C24" s="379"/>
      <c r="D24" s="379"/>
      <c r="E24" s="380"/>
      <c r="F24" s="381"/>
      <c r="G24" s="342"/>
      <c r="H24" s="342" t="s">
        <v>351</v>
      </c>
      <c r="I24" s="342"/>
      <c r="J24" s="382"/>
      <c r="K24" s="382"/>
      <c r="L24" s="382"/>
      <c r="M24" s="382"/>
      <c r="N24" s="382"/>
      <c r="O24" s="383"/>
      <c r="P24" s="382"/>
      <c r="Q24" s="382"/>
      <c r="R24" s="382"/>
      <c r="S24" s="382"/>
      <c r="T24" s="382"/>
      <c r="U24" s="383"/>
      <c r="V24" s="382"/>
      <c r="W24" s="382"/>
      <c r="X24" s="382"/>
      <c r="Y24" s="382"/>
      <c r="Z24" s="382"/>
      <c r="AA24" s="383"/>
      <c r="AB24" s="382"/>
      <c r="AC24" s="382"/>
      <c r="AD24" s="342"/>
    </row>
    <row r="25" spans="1:30" s="348" customFormat="1" ht="10.5" customHeight="1">
      <c r="A25" s="343"/>
      <c r="B25" s="344"/>
      <c r="C25" s="344"/>
      <c r="D25" s="344"/>
      <c r="E25" s="344"/>
      <c r="F25" s="344"/>
      <c r="G25" s="344"/>
      <c r="H25" s="344"/>
      <c r="I25" s="344"/>
      <c r="J25" s="345"/>
      <c r="K25" s="345"/>
      <c r="L25" s="345"/>
      <c r="M25" s="345"/>
      <c r="N25" s="345"/>
      <c r="O25" s="345"/>
      <c r="P25" s="345"/>
      <c r="Q25" s="345"/>
      <c r="R25" s="345"/>
      <c r="S25" s="345"/>
      <c r="T25" s="345"/>
      <c r="U25" s="345"/>
      <c r="V25" s="345"/>
      <c r="W25" s="345"/>
      <c r="X25" s="345"/>
      <c r="Y25" s="345"/>
      <c r="Z25" s="345"/>
      <c r="AA25" s="345"/>
      <c r="AB25" s="345"/>
      <c r="AC25" s="345"/>
      <c r="AD25" s="347"/>
    </row>
    <row r="26" spans="2:30" s="349" customFormat="1" ht="21.75" customHeight="1">
      <c r="B26" s="350" t="s">
        <v>243</v>
      </c>
      <c r="C26" s="351"/>
      <c r="D26" s="351"/>
      <c r="E26" s="352"/>
      <c r="F26" s="353"/>
      <c r="G26" s="342"/>
      <c r="H26" s="342"/>
      <c r="I26" s="342"/>
      <c r="J26" s="354"/>
      <c r="K26" s="354"/>
      <c r="L26" s="354"/>
      <c r="M26" s="354"/>
      <c r="N26" s="353"/>
      <c r="O26" s="331"/>
      <c r="P26" s="354"/>
      <c r="Q26" s="354"/>
      <c r="R26" s="354"/>
      <c r="S26" s="354"/>
      <c r="T26" s="353"/>
      <c r="U26" s="331"/>
      <c r="V26" s="354"/>
      <c r="W26" s="354"/>
      <c r="X26" s="354"/>
      <c r="Y26" s="354"/>
      <c r="Z26" s="353"/>
      <c r="AA26" s="331"/>
      <c r="AB26" s="354"/>
      <c r="AC26" s="354"/>
      <c r="AD26" s="342"/>
    </row>
    <row r="27" spans="1:29" s="363" customFormat="1" ht="18" customHeight="1">
      <c r="A27" s="356"/>
      <c r="B27" s="357" t="s">
        <v>350</v>
      </c>
      <c r="C27" s="358"/>
      <c r="D27" s="358"/>
      <c r="E27" s="359"/>
      <c r="F27" s="360"/>
      <c r="G27" s="361"/>
      <c r="H27" s="342" t="s">
        <v>351</v>
      </c>
      <c r="I27" s="361"/>
      <c r="J27" s="358"/>
      <c r="K27" s="358"/>
      <c r="L27" s="358"/>
      <c r="M27" s="358"/>
      <c r="N27" s="358"/>
      <c r="O27" s="362"/>
      <c r="P27" s="358"/>
      <c r="Q27" s="358"/>
      <c r="R27" s="358"/>
      <c r="S27" s="358"/>
      <c r="T27" s="358"/>
      <c r="U27" s="362"/>
      <c r="V27" s="358"/>
      <c r="W27" s="358"/>
      <c r="X27" s="358"/>
      <c r="Y27" s="358"/>
      <c r="Z27" s="358"/>
      <c r="AA27" s="362"/>
      <c r="AB27" s="358"/>
      <c r="AC27" s="358"/>
    </row>
    <row r="28" spans="1:30" s="349" customFormat="1" ht="15" customHeight="1">
      <c r="A28" s="326"/>
      <c r="B28" s="364" t="s">
        <v>360</v>
      </c>
      <c r="C28" s="364"/>
      <c r="D28" s="364"/>
      <c r="E28" s="365"/>
      <c r="F28" s="366"/>
      <c r="G28" s="367"/>
      <c r="H28" s="367"/>
      <c r="I28" s="367"/>
      <c r="J28" s="368"/>
      <c r="K28" s="368"/>
      <c r="L28" s="368"/>
      <c r="M28" s="368"/>
      <c r="N28" s="368"/>
      <c r="O28" s="369"/>
      <c r="P28" s="368"/>
      <c r="Q28" s="368"/>
      <c r="R28" s="368"/>
      <c r="S28" s="368"/>
      <c r="T28" s="368"/>
      <c r="U28" s="369"/>
      <c r="V28" s="368"/>
      <c r="W28" s="368"/>
      <c r="X28" s="368"/>
      <c r="Y28" s="368"/>
      <c r="Z28" s="368"/>
      <c r="AA28" s="369"/>
      <c r="AB28" s="368"/>
      <c r="AC28" s="368"/>
      <c r="AD28" s="367"/>
    </row>
    <row r="29" spans="1:30" s="349" customFormat="1" ht="15" customHeight="1">
      <c r="A29" s="326"/>
      <c r="B29" s="329" t="s">
        <v>361</v>
      </c>
      <c r="C29" s="329"/>
      <c r="D29" s="329"/>
      <c r="E29" s="370"/>
      <c r="F29" s="367"/>
      <c r="G29" s="367"/>
      <c r="H29" s="367"/>
      <c r="I29" s="367"/>
      <c r="J29" s="371"/>
      <c r="K29" s="372"/>
      <c r="L29" s="372"/>
      <c r="M29" s="372"/>
      <c r="N29" s="371"/>
      <c r="O29" s="369"/>
      <c r="P29" s="371"/>
      <c r="Q29" s="372"/>
      <c r="R29" s="372"/>
      <c r="S29" s="372"/>
      <c r="T29" s="371"/>
      <c r="U29" s="369"/>
      <c r="V29" s="371"/>
      <c r="W29" s="372"/>
      <c r="X29" s="372"/>
      <c r="Y29" s="372"/>
      <c r="Z29" s="371"/>
      <c r="AA29" s="369"/>
      <c r="AB29" s="372"/>
      <c r="AC29" s="372"/>
      <c r="AD29" s="367"/>
    </row>
    <row r="30" spans="1:30" s="349" customFormat="1" ht="15" customHeight="1">
      <c r="A30" s="326"/>
      <c r="B30" s="364" t="s">
        <v>354</v>
      </c>
      <c r="C30" s="364"/>
      <c r="D30" s="364"/>
      <c r="E30" s="365"/>
      <c r="F30" s="366"/>
      <c r="G30" s="367"/>
      <c r="H30" s="367" t="s">
        <v>351</v>
      </c>
      <c r="I30" s="367"/>
      <c r="J30" s="373"/>
      <c r="K30" s="373"/>
      <c r="L30" s="373"/>
      <c r="M30" s="373"/>
      <c r="N30" s="373"/>
      <c r="O30" s="374"/>
      <c r="P30" s="373"/>
      <c r="Q30" s="373"/>
      <c r="R30" s="373"/>
      <c r="S30" s="373"/>
      <c r="T30" s="373"/>
      <c r="U30" s="374"/>
      <c r="V30" s="373"/>
      <c r="W30" s="373"/>
      <c r="X30" s="373"/>
      <c r="Y30" s="373"/>
      <c r="Z30" s="373"/>
      <c r="AA30" s="374"/>
      <c r="AB30" s="373"/>
      <c r="AC30" s="373"/>
      <c r="AD30" s="367"/>
    </row>
    <row r="31" spans="1:30" s="349" customFormat="1" ht="15" customHeight="1">
      <c r="A31" s="326"/>
      <c r="B31" s="351" t="s">
        <v>355</v>
      </c>
      <c r="C31" s="351"/>
      <c r="D31" s="351"/>
      <c r="E31" s="352"/>
      <c r="F31" s="375"/>
      <c r="G31" s="367"/>
      <c r="H31" s="367" t="s">
        <v>351</v>
      </c>
      <c r="I31" s="367"/>
      <c r="J31" s="376"/>
      <c r="K31" s="376"/>
      <c r="L31" s="376"/>
      <c r="M31" s="376"/>
      <c r="N31" s="377"/>
      <c r="O31" s="374"/>
      <c r="P31" s="376"/>
      <c r="Q31" s="376"/>
      <c r="R31" s="376"/>
      <c r="S31" s="376"/>
      <c r="T31" s="377"/>
      <c r="U31" s="374"/>
      <c r="V31" s="376"/>
      <c r="W31" s="376"/>
      <c r="X31" s="376"/>
      <c r="Y31" s="376"/>
      <c r="Z31" s="377"/>
      <c r="AA31" s="374"/>
      <c r="AB31" s="377"/>
      <c r="AC31" s="377"/>
      <c r="AD31" s="367"/>
    </row>
    <row r="32" spans="1:30" s="384" customFormat="1" ht="15" customHeight="1">
      <c r="A32" s="378"/>
      <c r="B32" s="379" t="s">
        <v>362</v>
      </c>
      <c r="C32" s="379"/>
      <c r="D32" s="379"/>
      <c r="E32" s="380"/>
      <c r="F32" s="381"/>
      <c r="G32" s="342"/>
      <c r="H32" s="342" t="s">
        <v>351</v>
      </c>
      <c r="I32" s="342"/>
      <c r="J32" s="382"/>
      <c r="K32" s="382"/>
      <c r="L32" s="382"/>
      <c r="M32" s="382"/>
      <c r="N32" s="382"/>
      <c r="O32" s="383"/>
      <c r="P32" s="382"/>
      <c r="Q32" s="382"/>
      <c r="R32" s="382"/>
      <c r="S32" s="382"/>
      <c r="T32" s="382"/>
      <c r="U32" s="383"/>
      <c r="V32" s="382"/>
      <c r="W32" s="382"/>
      <c r="X32" s="382"/>
      <c r="Y32" s="382"/>
      <c r="Z32" s="382"/>
      <c r="AA32" s="383"/>
      <c r="AB32" s="382"/>
      <c r="AC32" s="382"/>
      <c r="AD32" s="342"/>
    </row>
    <row r="33" spans="1:30" s="348" customFormat="1" ht="10.5" customHeight="1">
      <c r="A33" s="343"/>
      <c r="B33" s="344"/>
      <c r="C33" s="344"/>
      <c r="D33" s="344"/>
      <c r="E33" s="344"/>
      <c r="F33" s="344"/>
      <c r="G33" s="344"/>
      <c r="H33" s="344"/>
      <c r="I33" s="344"/>
      <c r="J33" s="345"/>
      <c r="K33" s="345"/>
      <c r="L33" s="345"/>
      <c r="M33" s="345"/>
      <c r="N33" s="345"/>
      <c r="O33" s="346"/>
      <c r="P33" s="345"/>
      <c r="Q33" s="345"/>
      <c r="R33" s="345"/>
      <c r="S33" s="345"/>
      <c r="T33" s="345"/>
      <c r="U33" s="346"/>
      <c r="V33" s="345"/>
      <c r="W33" s="345"/>
      <c r="X33" s="345"/>
      <c r="Y33" s="345"/>
      <c r="Z33" s="345"/>
      <c r="AA33" s="346"/>
      <c r="AB33" s="345"/>
      <c r="AC33" s="345"/>
      <c r="AD33" s="347"/>
    </row>
    <row r="34" spans="2:30" s="349" customFormat="1" ht="21.75" customHeight="1">
      <c r="B34" s="350" t="s">
        <v>249</v>
      </c>
      <c r="C34" s="351"/>
      <c r="D34" s="351"/>
      <c r="E34" s="352"/>
      <c r="F34" s="353"/>
      <c r="G34" s="342"/>
      <c r="H34" s="342"/>
      <c r="I34" s="342"/>
      <c r="J34" s="354"/>
      <c r="K34" s="355"/>
      <c r="L34" s="354"/>
      <c r="M34" s="354"/>
      <c r="N34" s="353"/>
      <c r="O34" s="331"/>
      <c r="P34" s="354"/>
      <c r="Q34" s="354"/>
      <c r="R34" s="354"/>
      <c r="S34" s="354"/>
      <c r="T34" s="353"/>
      <c r="U34" s="331"/>
      <c r="V34" s="354"/>
      <c r="W34" s="354"/>
      <c r="X34" s="354"/>
      <c r="Y34" s="354"/>
      <c r="Z34" s="353"/>
      <c r="AA34" s="331"/>
      <c r="AB34" s="354"/>
      <c r="AC34" s="354"/>
      <c r="AD34" s="342"/>
    </row>
    <row r="35" spans="1:29" s="363" customFormat="1" ht="18" customHeight="1">
      <c r="A35" s="356"/>
      <c r="B35" s="357" t="s">
        <v>350</v>
      </c>
      <c r="C35" s="358"/>
      <c r="D35" s="358"/>
      <c r="E35" s="359"/>
      <c r="F35" s="360"/>
      <c r="G35" s="361"/>
      <c r="H35" s="342" t="s">
        <v>351</v>
      </c>
      <c r="I35" s="361"/>
      <c r="J35" s="358"/>
      <c r="K35" s="358"/>
      <c r="L35" s="358"/>
      <c r="M35" s="358"/>
      <c r="N35" s="358"/>
      <c r="O35" s="362"/>
      <c r="P35" s="358"/>
      <c r="Q35" s="358"/>
      <c r="R35" s="358"/>
      <c r="S35" s="358"/>
      <c r="T35" s="358"/>
      <c r="U35" s="362"/>
      <c r="V35" s="358"/>
      <c r="W35" s="358"/>
      <c r="X35" s="358"/>
      <c r="Y35" s="358"/>
      <c r="Z35" s="358"/>
      <c r="AA35" s="362"/>
      <c r="AB35" s="358"/>
      <c r="AC35" s="358"/>
    </row>
    <row r="36" spans="1:30" s="349" customFormat="1" ht="15" customHeight="1">
      <c r="A36" s="326"/>
      <c r="B36" s="364" t="s">
        <v>363</v>
      </c>
      <c r="C36" s="364"/>
      <c r="D36" s="364"/>
      <c r="E36" s="365"/>
      <c r="F36" s="366"/>
      <c r="G36" s="367"/>
      <c r="H36" s="367"/>
      <c r="I36" s="367"/>
      <c r="J36" s="368"/>
      <c r="K36" s="368"/>
      <c r="L36" s="368"/>
      <c r="M36" s="368"/>
      <c r="N36" s="368"/>
      <c r="O36" s="369"/>
      <c r="P36" s="368"/>
      <c r="Q36" s="368"/>
      <c r="R36" s="368"/>
      <c r="S36" s="368"/>
      <c r="T36" s="368"/>
      <c r="U36" s="369"/>
      <c r="V36" s="368"/>
      <c r="W36" s="368"/>
      <c r="X36" s="368"/>
      <c r="Y36" s="368"/>
      <c r="Z36" s="368"/>
      <c r="AA36" s="369"/>
      <c r="AB36" s="368"/>
      <c r="AC36" s="368"/>
      <c r="AD36" s="367"/>
    </row>
    <row r="37" spans="1:30" s="349" customFormat="1" ht="15" customHeight="1">
      <c r="A37" s="326"/>
      <c r="B37" s="329" t="s">
        <v>364</v>
      </c>
      <c r="C37" s="329"/>
      <c r="D37" s="329"/>
      <c r="E37" s="370"/>
      <c r="F37" s="367"/>
      <c r="G37" s="367"/>
      <c r="H37" s="367"/>
      <c r="I37" s="367"/>
      <c r="J37" s="371"/>
      <c r="K37" s="372"/>
      <c r="L37" s="372"/>
      <c r="M37" s="372"/>
      <c r="N37" s="371"/>
      <c r="O37" s="369"/>
      <c r="P37" s="371"/>
      <c r="Q37" s="372"/>
      <c r="R37" s="372"/>
      <c r="S37" s="372"/>
      <c r="T37" s="371"/>
      <c r="U37" s="369"/>
      <c r="V37" s="371"/>
      <c r="W37" s="372"/>
      <c r="X37" s="372"/>
      <c r="Y37" s="372"/>
      <c r="Z37" s="371"/>
      <c r="AA37" s="369"/>
      <c r="AB37" s="372"/>
      <c r="AC37" s="372"/>
      <c r="AD37" s="367"/>
    </row>
    <row r="38" spans="1:30" s="349" customFormat="1" ht="15" customHeight="1">
      <c r="A38" s="326"/>
      <c r="B38" s="364" t="s">
        <v>354</v>
      </c>
      <c r="C38" s="364"/>
      <c r="D38" s="364"/>
      <c r="E38" s="365"/>
      <c r="F38" s="366"/>
      <c r="G38" s="367"/>
      <c r="H38" s="367" t="s">
        <v>351</v>
      </c>
      <c r="I38" s="367"/>
      <c r="J38" s="373"/>
      <c r="K38" s="373"/>
      <c r="L38" s="373"/>
      <c r="M38" s="373"/>
      <c r="N38" s="373"/>
      <c r="O38" s="374"/>
      <c r="P38" s="373"/>
      <c r="Q38" s="373"/>
      <c r="R38" s="373"/>
      <c r="S38" s="373"/>
      <c r="T38" s="373"/>
      <c r="U38" s="374"/>
      <c r="V38" s="373"/>
      <c r="W38" s="373"/>
      <c r="X38" s="373"/>
      <c r="Y38" s="373"/>
      <c r="Z38" s="373"/>
      <c r="AA38" s="374"/>
      <c r="AB38" s="373"/>
      <c r="AC38" s="373"/>
      <c r="AD38" s="367"/>
    </row>
    <row r="39" spans="1:30" s="349" customFormat="1" ht="15" customHeight="1">
      <c r="A39" s="326"/>
      <c r="B39" s="351" t="s">
        <v>355</v>
      </c>
      <c r="C39" s="351"/>
      <c r="D39" s="351"/>
      <c r="E39" s="352"/>
      <c r="F39" s="375"/>
      <c r="G39" s="367"/>
      <c r="H39" s="367" t="s">
        <v>351</v>
      </c>
      <c r="I39" s="367"/>
      <c r="J39" s="376"/>
      <c r="K39" s="376"/>
      <c r="L39" s="376"/>
      <c r="M39" s="376"/>
      <c r="N39" s="377"/>
      <c r="O39" s="374"/>
      <c r="P39" s="376"/>
      <c r="Q39" s="376"/>
      <c r="R39" s="376"/>
      <c r="S39" s="376"/>
      <c r="T39" s="377"/>
      <c r="U39" s="374"/>
      <c r="V39" s="376"/>
      <c r="W39" s="376"/>
      <c r="X39" s="376"/>
      <c r="Y39" s="376"/>
      <c r="Z39" s="377"/>
      <c r="AA39" s="374"/>
      <c r="AB39" s="377"/>
      <c r="AC39" s="377"/>
      <c r="AD39" s="367"/>
    </row>
    <row r="40" spans="1:30" s="384" customFormat="1" ht="15" customHeight="1">
      <c r="A40" s="378"/>
      <c r="B40" s="379" t="s">
        <v>365</v>
      </c>
      <c r="C40" s="379"/>
      <c r="D40" s="379"/>
      <c r="E40" s="380"/>
      <c r="F40" s="381"/>
      <c r="G40" s="342"/>
      <c r="H40" s="342" t="s">
        <v>351</v>
      </c>
      <c r="I40" s="342"/>
      <c r="J40" s="382"/>
      <c r="K40" s="382"/>
      <c r="L40" s="382"/>
      <c r="M40" s="382"/>
      <c r="N40" s="382"/>
      <c r="O40" s="383"/>
      <c r="P40" s="382"/>
      <c r="Q40" s="382"/>
      <c r="R40" s="382"/>
      <c r="S40" s="382"/>
      <c r="T40" s="382"/>
      <c r="U40" s="383"/>
      <c r="V40" s="382"/>
      <c r="W40" s="382"/>
      <c r="X40" s="382"/>
      <c r="Y40" s="382"/>
      <c r="Z40" s="382"/>
      <c r="AA40" s="383"/>
      <c r="AB40" s="382"/>
      <c r="AC40" s="382"/>
      <c r="AD40" s="342"/>
    </row>
    <row r="41" spans="1:30" s="348" customFormat="1" ht="10.5" customHeight="1">
      <c r="A41" s="343"/>
      <c r="B41" s="344"/>
      <c r="C41" s="344"/>
      <c r="D41" s="344"/>
      <c r="E41" s="344"/>
      <c r="F41" s="344"/>
      <c r="G41" s="344"/>
      <c r="H41" s="344"/>
      <c r="I41" s="344"/>
      <c r="J41" s="345"/>
      <c r="K41" s="345"/>
      <c r="L41" s="345"/>
      <c r="M41" s="345"/>
      <c r="N41" s="345"/>
      <c r="O41" s="346"/>
      <c r="P41" s="345"/>
      <c r="Q41" s="345"/>
      <c r="R41" s="345"/>
      <c r="S41" s="345"/>
      <c r="T41" s="345"/>
      <c r="U41" s="346"/>
      <c r="V41" s="345"/>
      <c r="W41" s="345"/>
      <c r="X41" s="345"/>
      <c r="Y41" s="345"/>
      <c r="Z41" s="345"/>
      <c r="AA41" s="346"/>
      <c r="AB41" s="345"/>
      <c r="AC41" s="345"/>
      <c r="AD41" s="347"/>
    </row>
    <row r="42" spans="2:30" s="349" customFormat="1" ht="21.75" customHeight="1">
      <c r="B42" s="350" t="s">
        <v>251</v>
      </c>
      <c r="C42" s="351"/>
      <c r="D42" s="351"/>
      <c r="E42" s="352"/>
      <c r="F42" s="353"/>
      <c r="G42" s="342"/>
      <c r="H42" s="342"/>
      <c r="I42" s="342"/>
      <c r="J42" s="354"/>
      <c r="K42" s="355"/>
      <c r="L42" s="354"/>
      <c r="M42" s="354"/>
      <c r="N42" s="353"/>
      <c r="P42" s="354"/>
      <c r="Q42" s="354"/>
      <c r="R42" s="354"/>
      <c r="S42" s="354"/>
      <c r="T42" s="353"/>
      <c r="V42" s="354"/>
      <c r="W42" s="354"/>
      <c r="X42" s="354"/>
      <c r="Y42" s="354"/>
      <c r="Z42" s="353"/>
      <c r="AB42" s="354"/>
      <c r="AC42" s="354"/>
      <c r="AD42" s="342"/>
    </row>
    <row r="43" spans="1:29" s="363" customFormat="1" ht="18" customHeight="1">
      <c r="A43" s="356"/>
      <c r="B43" s="357" t="s">
        <v>350</v>
      </c>
      <c r="C43" s="358"/>
      <c r="D43" s="358"/>
      <c r="E43" s="359"/>
      <c r="F43" s="360"/>
      <c r="G43" s="361"/>
      <c r="H43" s="342" t="s">
        <v>351</v>
      </c>
      <c r="I43" s="361"/>
      <c r="J43" s="358"/>
      <c r="K43" s="358"/>
      <c r="L43" s="358"/>
      <c r="M43" s="358"/>
      <c r="N43" s="358"/>
      <c r="O43" s="362"/>
      <c r="P43" s="358"/>
      <c r="Q43" s="358"/>
      <c r="R43" s="358"/>
      <c r="S43" s="358"/>
      <c r="T43" s="358"/>
      <c r="U43" s="362"/>
      <c r="V43" s="358"/>
      <c r="W43" s="358"/>
      <c r="X43" s="358"/>
      <c r="Y43" s="358"/>
      <c r="Z43" s="358"/>
      <c r="AA43" s="362"/>
      <c r="AB43" s="358"/>
      <c r="AC43" s="358"/>
    </row>
    <row r="44" spans="1:30" s="349" customFormat="1" ht="15" customHeight="1">
      <c r="A44" s="326"/>
      <c r="B44" s="364" t="s">
        <v>366</v>
      </c>
      <c r="C44" s="364"/>
      <c r="D44" s="364"/>
      <c r="E44" s="365"/>
      <c r="F44" s="366"/>
      <c r="G44" s="367"/>
      <c r="H44" s="367"/>
      <c r="I44" s="367"/>
      <c r="J44" s="368"/>
      <c r="K44" s="368"/>
      <c r="L44" s="368"/>
      <c r="M44" s="368"/>
      <c r="N44" s="368"/>
      <c r="O44" s="369"/>
      <c r="P44" s="368"/>
      <c r="Q44" s="368"/>
      <c r="R44" s="368"/>
      <c r="S44" s="368"/>
      <c r="T44" s="368"/>
      <c r="U44" s="369"/>
      <c r="V44" s="368"/>
      <c r="W44" s="368"/>
      <c r="X44" s="368"/>
      <c r="Y44" s="368"/>
      <c r="Z44" s="368"/>
      <c r="AA44" s="369"/>
      <c r="AB44" s="368"/>
      <c r="AC44" s="368"/>
      <c r="AD44" s="367"/>
    </row>
    <row r="45" spans="1:30" s="349" customFormat="1" ht="15" customHeight="1">
      <c r="A45" s="326"/>
      <c r="B45" s="329" t="s">
        <v>367</v>
      </c>
      <c r="C45" s="329"/>
      <c r="D45" s="329"/>
      <c r="E45" s="370"/>
      <c r="F45" s="367"/>
      <c r="G45" s="367"/>
      <c r="H45" s="367"/>
      <c r="I45" s="367"/>
      <c r="J45" s="371"/>
      <c r="K45" s="372"/>
      <c r="L45" s="372"/>
      <c r="M45" s="372"/>
      <c r="N45" s="371"/>
      <c r="O45" s="369"/>
      <c r="P45" s="371"/>
      <c r="Q45" s="372"/>
      <c r="R45" s="372"/>
      <c r="S45" s="372"/>
      <c r="T45" s="371"/>
      <c r="U45" s="369"/>
      <c r="V45" s="371"/>
      <c r="W45" s="372"/>
      <c r="X45" s="372"/>
      <c r="Y45" s="372"/>
      <c r="Z45" s="371"/>
      <c r="AA45" s="369"/>
      <c r="AB45" s="372"/>
      <c r="AC45" s="372"/>
      <c r="AD45" s="367"/>
    </row>
    <row r="46" spans="1:30" s="349" customFormat="1" ht="15" customHeight="1">
      <c r="A46" s="326"/>
      <c r="B46" s="364" t="s">
        <v>354</v>
      </c>
      <c r="C46" s="364"/>
      <c r="D46" s="364"/>
      <c r="E46" s="365"/>
      <c r="F46" s="366"/>
      <c r="G46" s="367"/>
      <c r="H46" s="367" t="s">
        <v>351</v>
      </c>
      <c r="I46" s="367"/>
      <c r="J46" s="373"/>
      <c r="K46" s="373"/>
      <c r="L46" s="373"/>
      <c r="M46" s="373"/>
      <c r="N46" s="373"/>
      <c r="O46" s="374"/>
      <c r="P46" s="373"/>
      <c r="Q46" s="373"/>
      <c r="R46" s="373"/>
      <c r="S46" s="373"/>
      <c r="T46" s="373"/>
      <c r="U46" s="374"/>
      <c r="V46" s="373"/>
      <c r="W46" s="373"/>
      <c r="X46" s="373"/>
      <c r="Y46" s="373"/>
      <c r="Z46" s="373"/>
      <c r="AA46" s="374"/>
      <c r="AB46" s="373"/>
      <c r="AC46" s="373"/>
      <c r="AD46" s="367"/>
    </row>
    <row r="47" spans="1:30" s="349" customFormat="1" ht="15" customHeight="1">
      <c r="A47" s="326"/>
      <c r="B47" s="351" t="s">
        <v>355</v>
      </c>
      <c r="C47" s="351"/>
      <c r="D47" s="351"/>
      <c r="E47" s="352"/>
      <c r="F47" s="375"/>
      <c r="G47" s="367"/>
      <c r="H47" s="367" t="s">
        <v>351</v>
      </c>
      <c r="I47" s="367"/>
      <c r="J47" s="376"/>
      <c r="K47" s="376"/>
      <c r="L47" s="376"/>
      <c r="M47" s="376"/>
      <c r="N47" s="377"/>
      <c r="O47" s="374"/>
      <c r="P47" s="376"/>
      <c r="Q47" s="376"/>
      <c r="R47" s="376"/>
      <c r="S47" s="376"/>
      <c r="T47" s="377"/>
      <c r="U47" s="374"/>
      <c r="V47" s="376"/>
      <c r="W47" s="376"/>
      <c r="X47" s="376"/>
      <c r="Y47" s="376"/>
      <c r="Z47" s="377"/>
      <c r="AA47" s="374"/>
      <c r="AB47" s="377"/>
      <c r="AC47" s="377"/>
      <c r="AD47" s="367"/>
    </row>
    <row r="48" spans="1:30" s="384" customFormat="1" ht="15" customHeight="1">
      <c r="A48" s="378"/>
      <c r="B48" s="379" t="s">
        <v>368</v>
      </c>
      <c r="C48" s="379"/>
      <c r="D48" s="379"/>
      <c r="E48" s="380"/>
      <c r="F48" s="381"/>
      <c r="G48" s="342"/>
      <c r="H48" s="342" t="s">
        <v>351</v>
      </c>
      <c r="I48" s="342"/>
      <c r="J48" s="382"/>
      <c r="K48" s="382"/>
      <c r="L48" s="382"/>
      <c r="M48" s="382"/>
      <c r="N48" s="382"/>
      <c r="O48" s="383"/>
      <c r="P48" s="382"/>
      <c r="Q48" s="382"/>
      <c r="R48" s="382"/>
      <c r="S48" s="382"/>
      <c r="T48" s="382"/>
      <c r="U48" s="383"/>
      <c r="V48" s="382"/>
      <c r="W48" s="382"/>
      <c r="X48" s="382"/>
      <c r="Y48" s="382"/>
      <c r="Z48" s="382"/>
      <c r="AA48" s="383"/>
      <c r="AB48" s="382"/>
      <c r="AC48" s="382"/>
      <c r="AD48" s="342"/>
    </row>
    <row r="49" spans="1:30" s="348" customFormat="1" ht="10.5" customHeight="1">
      <c r="A49" s="343"/>
      <c r="B49" s="344"/>
      <c r="C49" s="344"/>
      <c r="D49" s="344"/>
      <c r="E49" s="344"/>
      <c r="F49" s="344"/>
      <c r="G49" s="344"/>
      <c r="H49" s="344"/>
      <c r="I49" s="344"/>
      <c r="J49" s="385"/>
      <c r="K49" s="345"/>
      <c r="L49" s="345"/>
      <c r="M49" s="345"/>
      <c r="N49" s="345"/>
      <c r="O49" s="345"/>
      <c r="P49" s="385"/>
      <c r="Q49" s="345"/>
      <c r="R49" s="345"/>
      <c r="S49" s="345"/>
      <c r="T49" s="345"/>
      <c r="U49" s="345"/>
      <c r="V49" s="345"/>
      <c r="W49" s="345"/>
      <c r="X49" s="345"/>
      <c r="Y49" s="345"/>
      <c r="Z49" s="345"/>
      <c r="AA49" s="345"/>
      <c r="AB49" s="345"/>
      <c r="AC49" s="345"/>
      <c r="AD49" s="347"/>
    </row>
    <row r="50" spans="16:29" ht="12.75">
      <c r="P50" s="386"/>
      <c r="W50" s="332"/>
      <c r="X50" s="332"/>
      <c r="Y50" s="332"/>
      <c r="AB50" s="332"/>
      <c r="AC50" s="332"/>
    </row>
    <row r="51" spans="2:29" ht="12.75">
      <c r="B51" s="387" t="s">
        <v>369</v>
      </c>
      <c r="C51" s="388"/>
      <c r="D51" s="389"/>
      <c r="E51" s="389"/>
      <c r="F51" s="390"/>
      <c r="G51" s="391"/>
      <c r="H51" s="391"/>
      <c r="I51" s="391"/>
      <c r="J51" s="392"/>
      <c r="K51" s="392"/>
      <c r="L51" s="392"/>
      <c r="M51" s="392"/>
      <c r="N51" s="391"/>
      <c r="O51" s="391"/>
      <c r="P51" s="392"/>
      <c r="Q51" s="392"/>
      <c r="R51" s="392"/>
      <c r="S51" s="392"/>
      <c r="T51" s="391"/>
      <c r="U51" s="391"/>
      <c r="V51" s="390"/>
      <c r="W51" s="332"/>
      <c r="X51" s="332"/>
      <c r="Y51" s="332"/>
      <c r="Z51" s="390"/>
      <c r="AA51" s="391"/>
      <c r="AB51" s="390"/>
      <c r="AC51" s="390"/>
    </row>
    <row r="52" spans="2:29" ht="12.75">
      <c r="B52" s="387" t="s">
        <v>370</v>
      </c>
      <c r="C52" s="388"/>
      <c r="D52" s="389"/>
      <c r="E52" s="389"/>
      <c r="F52" s="390"/>
      <c r="G52" s="391"/>
      <c r="H52" s="391"/>
      <c r="I52" s="391"/>
      <c r="J52" s="392"/>
      <c r="K52" s="392"/>
      <c r="L52" s="392"/>
      <c r="M52" s="392"/>
      <c r="N52" s="391"/>
      <c r="O52" s="391"/>
      <c r="P52" s="392"/>
      <c r="Q52" s="392"/>
      <c r="R52" s="392"/>
      <c r="S52" s="392"/>
      <c r="T52" s="391"/>
      <c r="U52" s="391"/>
      <c r="V52" s="391"/>
      <c r="W52" s="391"/>
      <c r="X52" s="391"/>
      <c r="Y52" s="391"/>
      <c r="Z52" s="391"/>
      <c r="AA52" s="391"/>
      <c r="AB52" s="390"/>
      <c r="AC52" s="390"/>
    </row>
    <row r="53" spans="2:29" ht="12.75">
      <c r="B53" s="393" t="s">
        <v>371</v>
      </c>
      <c r="C53" s="394"/>
      <c r="D53" s="395"/>
      <c r="E53" s="395"/>
      <c r="F53" s="396"/>
      <c r="G53" s="397"/>
      <c r="H53" s="397"/>
      <c r="I53" s="397"/>
      <c r="J53" s="398"/>
      <c r="K53" s="398"/>
      <c r="L53" s="398"/>
      <c r="M53" s="398"/>
      <c r="N53" s="397"/>
      <c r="O53" s="397"/>
      <c r="P53" s="398"/>
      <c r="Q53" s="398"/>
      <c r="R53" s="398"/>
      <c r="S53" s="398"/>
      <c r="T53" s="397"/>
      <c r="U53" s="397"/>
      <c r="V53" s="397"/>
      <c r="W53" s="397"/>
      <c r="X53" s="397"/>
      <c r="Y53" s="397"/>
      <c r="Z53" s="397"/>
      <c r="AA53" s="397"/>
      <c r="AB53" s="390"/>
      <c r="AC53" s="390"/>
    </row>
    <row r="54" spans="2:26" ht="12.75">
      <c r="B54" s="393" t="s">
        <v>372</v>
      </c>
      <c r="J54" s="386"/>
      <c r="K54" s="386"/>
      <c r="L54" s="386"/>
      <c r="M54" s="386"/>
      <c r="N54" s="386"/>
      <c r="P54" s="386"/>
      <c r="Q54" s="386"/>
      <c r="R54" s="386"/>
      <c r="S54" s="386"/>
      <c r="T54" s="386"/>
      <c r="V54" s="386"/>
      <c r="W54" s="386"/>
      <c r="X54" s="386"/>
      <c r="Y54" s="386"/>
      <c r="Z54" s="386"/>
    </row>
    <row r="55" ht="20.25" customHeight="1"/>
  </sheetData>
  <sheetProtection selectLockedCells="1" selectUnlockedCells="1"/>
  <mergeCells count="6">
    <mergeCell ref="B6:F7"/>
    <mergeCell ref="H6:H7"/>
    <mergeCell ref="J6:N6"/>
    <mergeCell ref="P6:T6"/>
    <mergeCell ref="V6:Z6"/>
    <mergeCell ref="AB6:AC6"/>
  </mergeCells>
  <printOptions/>
  <pageMargins left="0.7479166666666667" right="0.7479166666666667" top="0.9840277777777777" bottom="0.9840277777777777" header="0.5118055555555555" footer="0.5118055555555555"/>
  <pageSetup fitToHeight="1" fitToWidth="1"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codeName="Feuil6">
    <tabColor indexed="53"/>
  </sheetPr>
  <dimension ref="A1:BA100"/>
  <sheetViews>
    <sheetView showGridLines="0" showOutlineSymbols="0" view="pageBreakPreview" zoomScale="75" zoomScaleNormal="70" zoomScaleSheetLayoutView="75" workbookViewId="0" topLeftCell="A1">
      <pane xSplit="8" ySplit="7" topLeftCell="I8" activePane="bottomRight" state="frozen"/>
      <selection pane="topLeft" activeCell="A1" sqref="A1"/>
      <selection pane="topRight" activeCell="I1" sqref="I1"/>
      <selection pane="bottomLeft" activeCell="A8" sqref="A8"/>
      <selection pane="bottomRight" activeCell="O41" sqref="A1:IV65536"/>
    </sheetView>
  </sheetViews>
  <sheetFormatPr defaultColWidth="10.28125" defaultRowHeight="12.75" outlineLevelCol="1"/>
  <cols>
    <col min="1" max="1" width="2.8515625" style="399" customWidth="1"/>
    <col min="2" max="4" width="2.140625" style="400" customWidth="1"/>
    <col min="5" max="5" width="2.140625" style="90" customWidth="1"/>
    <col min="6" max="6" width="50.00390625" style="401" customWidth="1"/>
    <col min="7" max="7" width="0.9921875" style="401" customWidth="1"/>
    <col min="8" max="8" width="9.140625" style="402" customWidth="1"/>
    <col min="9" max="9" width="2.7109375" style="401" customWidth="1"/>
    <col min="10" max="10" width="11.421875" style="403" customWidth="1" outlineLevel="1"/>
    <col min="11" max="11" width="11.421875" style="404" customWidth="1"/>
    <col min="12" max="12" width="11.140625" style="403" customWidth="1"/>
    <col min="13" max="13" width="11.140625" style="404" customWidth="1"/>
    <col min="14" max="14" width="11.140625" style="403" customWidth="1"/>
    <col min="15" max="15" width="11.140625" style="404" customWidth="1"/>
    <col min="16" max="16" width="11.140625" style="403" customWidth="1"/>
    <col min="17" max="17" width="11.140625" style="404" customWidth="1"/>
    <col min="18" max="18" width="11.140625" style="403" customWidth="1"/>
    <col min="19" max="19" width="11.140625" style="404" customWidth="1"/>
    <col min="20" max="20" width="11.140625" style="403" customWidth="1"/>
    <col min="21" max="21" width="11.140625" style="404" customWidth="1"/>
    <col min="22" max="22" width="11.140625" style="403" customWidth="1"/>
    <col min="23" max="23" width="11.140625" style="404" customWidth="1"/>
    <col min="24" max="24" width="2.7109375" style="404" customWidth="1"/>
    <col min="25" max="25" width="11.421875" style="403" customWidth="1" outlineLevel="1"/>
    <col min="26" max="26" width="11.421875" style="404" customWidth="1"/>
    <col min="27" max="27" width="11.140625" style="403" customWidth="1"/>
    <col min="28" max="28" width="11.140625" style="404" customWidth="1"/>
    <col min="29" max="29" width="11.140625" style="403" customWidth="1"/>
    <col min="30" max="30" width="11.140625" style="404" customWidth="1"/>
    <col min="31" max="31" width="11.140625" style="403" customWidth="1"/>
    <col min="32" max="32" width="11.140625" style="404" customWidth="1"/>
    <col min="33" max="33" width="11.140625" style="403" customWidth="1"/>
    <col min="34" max="34" width="11.140625" style="404" customWidth="1"/>
    <col min="35" max="35" width="11.140625" style="403" customWidth="1"/>
    <col min="36" max="36" width="11.140625" style="404" customWidth="1"/>
    <col min="37" max="37" width="11.140625" style="403" customWidth="1"/>
    <col min="38" max="38" width="11.140625" style="404" customWidth="1"/>
    <col min="39" max="39" width="2.7109375" style="404" customWidth="1"/>
    <col min="40" max="40" width="11.421875" style="403" customWidth="1" outlineLevel="1"/>
    <col min="41" max="41" width="11.421875" style="404" customWidth="1"/>
    <col min="42" max="42" width="11.140625" style="403" customWidth="1"/>
    <col min="43" max="43" width="11.140625" style="404" customWidth="1"/>
    <col min="44" max="44" width="11.140625" style="403" customWidth="1"/>
    <col min="45" max="45" width="11.140625" style="404" customWidth="1"/>
    <col min="46" max="46" width="11.140625" style="403" customWidth="1"/>
    <col min="47" max="47" width="11.140625" style="404" customWidth="1"/>
    <col min="48" max="48" width="11.140625" style="403" customWidth="1"/>
    <col min="49" max="49" width="11.140625" style="404" customWidth="1"/>
    <col min="50" max="50" width="11.140625" style="403" customWidth="1"/>
    <col min="51" max="51" width="11.140625" style="404" customWidth="1"/>
    <col min="52" max="52" width="11.140625" style="403" customWidth="1"/>
    <col min="53" max="53" width="11.140625" style="404" customWidth="1"/>
    <col min="54" max="16384" width="11.421875" style="404" customWidth="1"/>
  </cols>
  <sheetData>
    <row r="1" spans="1:53" s="3" customFormat="1" ht="12.75">
      <c r="A1" s="405"/>
      <c r="B1" s="90"/>
      <c r="C1" s="91"/>
      <c r="D1" s="92"/>
      <c r="E1" s="92"/>
      <c r="G1" s="15"/>
      <c r="H1" s="95"/>
      <c r="I1" s="15"/>
      <c r="J1" s="94"/>
      <c r="K1" s="15"/>
      <c r="L1" s="94"/>
      <c r="M1" s="15"/>
      <c r="N1" s="94"/>
      <c r="O1" s="15"/>
      <c r="P1" s="94"/>
      <c r="Q1" s="15"/>
      <c r="R1" s="94"/>
      <c r="S1" s="15"/>
      <c r="T1" s="94"/>
      <c r="U1" s="15"/>
      <c r="V1" s="94"/>
      <c r="W1" s="15"/>
      <c r="Y1" s="94"/>
      <c r="Z1" s="15"/>
      <c r="AA1" s="94"/>
      <c r="AB1" s="15"/>
      <c r="AC1" s="94"/>
      <c r="AD1" s="15"/>
      <c r="AE1" s="94"/>
      <c r="AF1" s="15"/>
      <c r="AG1" s="94"/>
      <c r="AH1" s="15"/>
      <c r="AI1" s="94"/>
      <c r="AJ1" s="15"/>
      <c r="AK1" s="94"/>
      <c r="AL1" s="15"/>
      <c r="AN1" s="94"/>
      <c r="AO1" s="15"/>
      <c r="AP1" s="94"/>
      <c r="AQ1" s="15"/>
      <c r="AR1" s="94"/>
      <c r="AS1" s="15"/>
      <c r="AT1" s="94"/>
      <c r="AU1" s="15"/>
      <c r="AV1" s="94"/>
      <c r="AW1" s="15"/>
      <c r="AX1" s="94"/>
      <c r="AY1" s="15"/>
      <c r="AZ1" s="94"/>
      <c r="BA1" s="15"/>
    </row>
    <row r="2" spans="1:53" s="3" customFormat="1" ht="12.75">
      <c r="A2" s="405"/>
      <c r="B2" s="90"/>
      <c r="C2" s="91"/>
      <c r="D2" s="92"/>
      <c r="E2" s="92"/>
      <c r="G2" s="15"/>
      <c r="H2" s="95"/>
      <c r="I2" s="15"/>
      <c r="J2" s="94"/>
      <c r="K2" s="15"/>
      <c r="L2" s="94"/>
      <c r="M2" s="15"/>
      <c r="N2" s="94"/>
      <c r="O2" s="15"/>
      <c r="P2" s="94"/>
      <c r="Q2" s="15"/>
      <c r="R2" s="94"/>
      <c r="S2" s="15"/>
      <c r="T2" s="94"/>
      <c r="U2" s="15"/>
      <c r="V2" s="94"/>
      <c r="W2" s="15"/>
      <c r="Y2" s="94"/>
      <c r="Z2" s="15"/>
      <c r="AA2" s="94"/>
      <c r="AB2" s="15"/>
      <c r="AC2" s="94"/>
      <c r="AD2" s="15"/>
      <c r="AE2" s="94"/>
      <c r="AF2" s="15"/>
      <c r="AG2" s="94"/>
      <c r="AH2" s="15"/>
      <c r="AI2" s="94"/>
      <c r="AJ2" s="15"/>
      <c r="AK2" s="94"/>
      <c r="AL2" s="15"/>
      <c r="AN2" s="94"/>
      <c r="AO2" s="15"/>
      <c r="AP2" s="94"/>
      <c r="AQ2" s="15"/>
      <c r="AR2" s="94"/>
      <c r="AS2" s="15"/>
      <c r="AT2" s="94"/>
      <c r="AU2" s="15"/>
      <c r="AV2" s="94"/>
      <c r="AW2" s="15"/>
      <c r="AX2" s="94"/>
      <c r="AY2" s="15"/>
      <c r="AZ2" s="94"/>
      <c r="BA2" s="15"/>
    </row>
    <row r="3" spans="1:53" s="3" customFormat="1" ht="12.75">
      <c r="A3" s="405"/>
      <c r="B3" s="90"/>
      <c r="C3" s="91"/>
      <c r="D3" s="92"/>
      <c r="E3" s="92"/>
      <c r="G3" s="15"/>
      <c r="H3" s="95"/>
      <c r="I3" s="15"/>
      <c r="J3" s="94"/>
      <c r="K3" s="15"/>
      <c r="L3" s="94"/>
      <c r="M3" s="15"/>
      <c r="N3" s="94"/>
      <c r="O3" s="15"/>
      <c r="P3" s="94"/>
      <c r="Q3" s="15"/>
      <c r="R3" s="94"/>
      <c r="S3" s="15"/>
      <c r="T3" s="94"/>
      <c r="U3" s="15"/>
      <c r="V3" s="94"/>
      <c r="W3" s="15"/>
      <c r="Y3" s="94"/>
      <c r="Z3" s="15"/>
      <c r="AA3" s="94"/>
      <c r="AB3" s="15"/>
      <c r="AC3" s="94"/>
      <c r="AD3" s="15"/>
      <c r="AE3" s="94"/>
      <c r="AF3" s="15"/>
      <c r="AG3" s="94"/>
      <c r="AH3" s="15"/>
      <c r="AI3" s="94"/>
      <c r="AJ3" s="15"/>
      <c r="AK3" s="94"/>
      <c r="AL3" s="15"/>
      <c r="AN3" s="94"/>
      <c r="AO3" s="15"/>
      <c r="AP3" s="94"/>
      <c r="AQ3" s="15"/>
      <c r="AR3" s="94"/>
      <c r="AS3" s="15"/>
      <c r="AT3" s="94"/>
      <c r="AU3" s="15"/>
      <c r="AV3" s="94"/>
      <c r="AW3" s="15"/>
      <c r="AX3" s="94"/>
      <c r="AY3" s="15"/>
      <c r="AZ3" s="94"/>
      <c r="BA3" s="15"/>
    </row>
    <row r="4" spans="1:53" s="3" customFormat="1" ht="12.75">
      <c r="A4" s="405"/>
      <c r="B4" s="90"/>
      <c r="C4" s="91"/>
      <c r="D4" s="92"/>
      <c r="E4" s="92"/>
      <c r="G4" s="15"/>
      <c r="H4" s="95"/>
      <c r="I4" s="15"/>
      <c r="J4" s="94"/>
      <c r="K4" s="15"/>
      <c r="L4" s="94"/>
      <c r="M4" s="15"/>
      <c r="N4" s="94"/>
      <c r="O4" s="15"/>
      <c r="P4" s="94"/>
      <c r="Q4" s="15"/>
      <c r="R4" s="94"/>
      <c r="S4" s="15"/>
      <c r="T4" s="94"/>
      <c r="U4" s="15"/>
      <c r="V4" s="94"/>
      <c r="W4" s="15"/>
      <c r="Y4" s="94"/>
      <c r="Z4" s="15"/>
      <c r="AA4" s="94"/>
      <c r="AB4" s="15"/>
      <c r="AC4" s="94"/>
      <c r="AD4" s="15"/>
      <c r="AE4" s="94"/>
      <c r="AF4" s="15"/>
      <c r="AG4" s="94"/>
      <c r="AH4" s="15"/>
      <c r="AI4" s="94"/>
      <c r="AJ4" s="15"/>
      <c r="AK4" s="94"/>
      <c r="AL4" s="15"/>
      <c r="AN4" s="94"/>
      <c r="AO4" s="15"/>
      <c r="AP4" s="94"/>
      <c r="AQ4" s="15"/>
      <c r="AR4" s="94"/>
      <c r="AS4" s="15"/>
      <c r="AT4" s="94"/>
      <c r="AU4" s="15"/>
      <c r="AV4" s="94"/>
      <c r="AW4" s="15"/>
      <c r="AX4" s="94"/>
      <c r="AY4" s="15"/>
      <c r="AZ4" s="94"/>
      <c r="BA4" s="15"/>
    </row>
    <row r="5" spans="1:53" s="3" customFormat="1" ht="11.25" customHeight="1">
      <c r="A5" s="405"/>
      <c r="B5" s="90"/>
      <c r="C5" s="91"/>
      <c r="D5" s="92"/>
      <c r="E5" s="92"/>
      <c r="G5" s="15"/>
      <c r="H5" s="95"/>
      <c r="I5" s="15"/>
      <c r="J5" s="94"/>
      <c r="K5" s="15"/>
      <c r="L5" s="94"/>
      <c r="M5" s="15"/>
      <c r="N5" s="94"/>
      <c r="O5" s="15"/>
      <c r="P5" s="94"/>
      <c r="Q5" s="15"/>
      <c r="R5" s="94"/>
      <c r="S5" s="15"/>
      <c r="T5" s="94"/>
      <c r="U5" s="15"/>
      <c r="V5" s="94"/>
      <c r="W5" s="15"/>
      <c r="Y5" s="94"/>
      <c r="Z5" s="15"/>
      <c r="AA5" s="94"/>
      <c r="AB5" s="15"/>
      <c r="AC5" s="94"/>
      <c r="AD5" s="15"/>
      <c r="AE5" s="94"/>
      <c r="AF5" s="15"/>
      <c r="AG5" s="94"/>
      <c r="AH5" s="15"/>
      <c r="AI5" s="94"/>
      <c r="AJ5" s="15"/>
      <c r="AK5" s="94"/>
      <c r="AL5" s="15"/>
      <c r="AN5" s="94"/>
      <c r="AO5" s="15"/>
      <c r="AP5" s="94"/>
      <c r="AQ5" s="15"/>
      <c r="AR5" s="94"/>
      <c r="AS5" s="15"/>
      <c r="AT5" s="94"/>
      <c r="AU5" s="15"/>
      <c r="AV5" s="94"/>
      <c r="AW5" s="15"/>
      <c r="AX5" s="94"/>
      <c r="AY5" s="15"/>
      <c r="AZ5" s="94"/>
      <c r="BA5" s="15"/>
    </row>
    <row r="6" spans="1:53" s="3" customFormat="1" ht="22.5" customHeight="1">
      <c r="A6" s="405"/>
      <c r="B6" s="96" t="s">
        <v>222</v>
      </c>
      <c r="C6" s="96"/>
      <c r="D6" s="96"/>
      <c r="E6" s="96"/>
      <c r="F6" s="96"/>
      <c r="G6" s="97"/>
      <c r="H6" s="96" t="s">
        <v>223</v>
      </c>
      <c r="I6" s="97"/>
      <c r="J6" s="98">
        <v>2009</v>
      </c>
      <c r="K6" s="98"/>
      <c r="L6" s="98"/>
      <c r="M6" s="98"/>
      <c r="N6" s="98"/>
      <c r="O6" s="98"/>
      <c r="P6" s="98"/>
      <c r="Q6" s="98"/>
      <c r="R6" s="98"/>
      <c r="S6" s="98"/>
      <c r="T6" s="98"/>
      <c r="U6" s="98"/>
      <c r="V6" s="98"/>
      <c r="W6" s="98"/>
      <c r="Y6" s="98">
        <v>2010</v>
      </c>
      <c r="Z6" s="98"/>
      <c r="AA6" s="98"/>
      <c r="AB6" s="98"/>
      <c r="AC6" s="98"/>
      <c r="AD6" s="98"/>
      <c r="AE6" s="98"/>
      <c r="AF6" s="98"/>
      <c r="AG6" s="98"/>
      <c r="AH6" s="98"/>
      <c r="AI6" s="98"/>
      <c r="AJ6" s="98"/>
      <c r="AK6" s="98"/>
      <c r="AL6" s="98"/>
      <c r="AN6" s="98">
        <v>2011</v>
      </c>
      <c r="AO6" s="98"/>
      <c r="AP6" s="98"/>
      <c r="AQ6" s="98"/>
      <c r="AR6" s="98"/>
      <c r="AS6" s="98"/>
      <c r="AT6" s="98"/>
      <c r="AU6" s="98"/>
      <c r="AV6" s="98"/>
      <c r="AW6" s="98"/>
      <c r="AX6" s="98"/>
      <c r="AY6" s="98"/>
      <c r="AZ6" s="98"/>
      <c r="BA6" s="98"/>
    </row>
    <row r="7" spans="1:53" s="3" customFormat="1" ht="28.5" customHeight="1">
      <c r="A7" s="405"/>
      <c r="B7" s="96"/>
      <c r="C7" s="96"/>
      <c r="D7" s="96"/>
      <c r="E7" s="96"/>
      <c r="F7" s="96"/>
      <c r="G7" s="97"/>
      <c r="H7" s="96"/>
      <c r="I7" s="97"/>
      <c r="J7" s="99" t="s">
        <v>224</v>
      </c>
      <c r="K7" s="100" t="s">
        <v>225</v>
      </c>
      <c r="L7" s="99" t="s">
        <v>226</v>
      </c>
      <c r="M7" s="100" t="s">
        <v>227</v>
      </c>
      <c r="N7" s="101" t="s">
        <v>228</v>
      </c>
      <c r="O7" s="102" t="s">
        <v>229</v>
      </c>
      <c r="P7" s="99" t="s">
        <v>230</v>
      </c>
      <c r="Q7" s="100" t="s">
        <v>231</v>
      </c>
      <c r="R7" s="99" t="s">
        <v>232</v>
      </c>
      <c r="S7" s="100" t="s">
        <v>233</v>
      </c>
      <c r="T7" s="101" t="s">
        <v>234</v>
      </c>
      <c r="U7" s="100" t="s">
        <v>235</v>
      </c>
      <c r="V7" s="103" t="s">
        <v>236</v>
      </c>
      <c r="W7" s="100" t="s">
        <v>237</v>
      </c>
      <c r="Y7" s="99" t="s">
        <v>238</v>
      </c>
      <c r="Z7" s="100" t="s">
        <v>239</v>
      </c>
      <c r="AA7" s="99" t="s">
        <v>240</v>
      </c>
      <c r="AB7" s="100" t="s">
        <v>241</v>
      </c>
      <c r="AC7" s="101" t="s">
        <v>242</v>
      </c>
      <c r="AD7" s="102" t="s">
        <v>243</v>
      </c>
      <c r="AE7" s="99" t="s">
        <v>244</v>
      </c>
      <c r="AF7" s="100" t="s">
        <v>245</v>
      </c>
      <c r="AG7" s="99" t="s">
        <v>246</v>
      </c>
      <c r="AH7" s="100" t="s">
        <v>247</v>
      </c>
      <c r="AI7" s="101" t="s">
        <v>248</v>
      </c>
      <c r="AJ7" s="100" t="s">
        <v>249</v>
      </c>
      <c r="AK7" s="103" t="s">
        <v>250</v>
      </c>
      <c r="AL7" s="100" t="s">
        <v>251</v>
      </c>
      <c r="AN7" s="99" t="s">
        <v>252</v>
      </c>
      <c r="AO7" s="100" t="s">
        <v>253</v>
      </c>
      <c r="AP7" s="99" t="s">
        <v>254</v>
      </c>
      <c r="AQ7" s="100" t="s">
        <v>255</v>
      </c>
      <c r="AR7" s="101" t="s">
        <v>256</v>
      </c>
      <c r="AS7" s="102" t="s">
        <v>257</v>
      </c>
      <c r="AT7" s="99" t="s">
        <v>258</v>
      </c>
      <c r="AU7" s="100" t="s">
        <v>259</v>
      </c>
      <c r="AV7" s="99" t="s">
        <v>260</v>
      </c>
      <c r="AW7" s="100" t="s">
        <v>261</v>
      </c>
      <c r="AX7" s="101" t="s">
        <v>262</v>
      </c>
      <c r="AY7" s="100" t="s">
        <v>263</v>
      </c>
      <c r="AZ7" s="103" t="s">
        <v>264</v>
      </c>
      <c r="BA7" s="100" t="s">
        <v>265</v>
      </c>
    </row>
    <row r="8" spans="1:53" s="3" customFormat="1" ht="8.25" customHeight="1">
      <c r="A8" s="405"/>
      <c r="B8" s="90"/>
      <c r="C8" s="91"/>
      <c r="D8" s="92"/>
      <c r="E8" s="92"/>
      <c r="G8" s="15"/>
      <c r="H8" s="95"/>
      <c r="I8" s="15"/>
      <c r="J8" s="104"/>
      <c r="K8" s="105"/>
      <c r="L8" s="104"/>
      <c r="M8" s="105"/>
      <c r="N8" s="104"/>
      <c r="O8" s="105"/>
      <c r="P8" s="104"/>
      <c r="Q8" s="105"/>
      <c r="R8" s="104"/>
      <c r="S8" s="105"/>
      <c r="T8" s="104"/>
      <c r="U8" s="105"/>
      <c r="V8" s="104"/>
      <c r="W8" s="105"/>
      <c r="Y8" s="104"/>
      <c r="Z8" s="105"/>
      <c r="AA8" s="104"/>
      <c r="AB8" s="105"/>
      <c r="AC8" s="104"/>
      <c r="AD8" s="105"/>
      <c r="AE8" s="104"/>
      <c r="AF8" s="105"/>
      <c r="AG8" s="104"/>
      <c r="AH8" s="105"/>
      <c r="AI8" s="104"/>
      <c r="AJ8" s="105"/>
      <c r="AK8" s="104"/>
      <c r="AL8" s="105"/>
      <c r="AN8" s="104"/>
      <c r="AO8" s="105"/>
      <c r="AP8" s="104"/>
      <c r="AQ8" s="105"/>
      <c r="AR8" s="104"/>
      <c r="AS8" s="105"/>
      <c r="AT8" s="104"/>
      <c r="AU8" s="105"/>
      <c r="AV8" s="104"/>
      <c r="AW8" s="105"/>
      <c r="AX8" s="104"/>
      <c r="AY8" s="105"/>
      <c r="AZ8" s="104"/>
      <c r="BA8" s="105"/>
    </row>
    <row r="9" spans="2:53" s="15" customFormat="1" ht="21.75" customHeight="1">
      <c r="B9" s="106" t="s">
        <v>373</v>
      </c>
      <c r="C9" s="91"/>
      <c r="D9" s="92"/>
      <c r="E9" s="92"/>
      <c r="H9" s="107"/>
      <c r="J9" s="104"/>
      <c r="K9" s="105"/>
      <c r="L9" s="104"/>
      <c r="M9" s="105"/>
      <c r="N9" s="104"/>
      <c r="O9" s="105"/>
      <c r="P9" s="104"/>
      <c r="Q9" s="105"/>
      <c r="R9" s="104"/>
      <c r="S9" s="105"/>
      <c r="T9" s="104"/>
      <c r="U9" s="105"/>
      <c r="V9" s="104"/>
      <c r="W9" s="105"/>
      <c r="Y9" s="104"/>
      <c r="Z9" s="105"/>
      <c r="AA9" s="104"/>
      <c r="AB9" s="105"/>
      <c r="AC9" s="104"/>
      <c r="AD9" s="105"/>
      <c r="AE9" s="104"/>
      <c r="AF9" s="105"/>
      <c r="AG9" s="104"/>
      <c r="AH9" s="105"/>
      <c r="AI9" s="104"/>
      <c r="AJ9" s="105"/>
      <c r="AK9" s="104"/>
      <c r="AL9" s="105"/>
      <c r="AN9" s="104"/>
      <c r="AO9" s="105"/>
      <c r="AP9" s="104"/>
      <c r="AQ9" s="105"/>
      <c r="AR9" s="104"/>
      <c r="AS9" s="105"/>
      <c r="AT9" s="104"/>
      <c r="AU9" s="105"/>
      <c r="AV9" s="104"/>
      <c r="AW9" s="105"/>
      <c r="AX9" s="104"/>
      <c r="AY9" s="105"/>
      <c r="AZ9" s="104"/>
      <c r="BA9" s="105"/>
    </row>
    <row r="10" spans="1:53" s="3" customFormat="1" ht="8.25" customHeight="1">
      <c r="A10" s="405"/>
      <c r="B10" s="90"/>
      <c r="C10" s="91"/>
      <c r="D10" s="92"/>
      <c r="E10" s="92"/>
      <c r="G10" s="15"/>
      <c r="H10" s="95"/>
      <c r="I10" s="15"/>
      <c r="J10" s="104"/>
      <c r="K10" s="105"/>
      <c r="L10" s="104"/>
      <c r="M10" s="105"/>
      <c r="N10" s="104"/>
      <c r="O10" s="105"/>
      <c r="P10" s="104"/>
      <c r="Q10" s="105"/>
      <c r="R10" s="104"/>
      <c r="S10" s="105"/>
      <c r="T10" s="104"/>
      <c r="U10" s="105"/>
      <c r="V10" s="104"/>
      <c r="W10" s="105"/>
      <c r="Y10" s="104"/>
      <c r="Z10" s="105"/>
      <c r="AA10" s="104"/>
      <c r="AB10" s="105"/>
      <c r="AC10" s="104"/>
      <c r="AD10" s="105"/>
      <c r="AE10" s="104"/>
      <c r="AF10" s="105"/>
      <c r="AG10" s="104"/>
      <c r="AH10" s="105"/>
      <c r="AI10" s="104"/>
      <c r="AJ10" s="105"/>
      <c r="AK10" s="104"/>
      <c r="AL10" s="105"/>
      <c r="AN10" s="104"/>
      <c r="AO10" s="105"/>
      <c r="AP10" s="104"/>
      <c r="AQ10" s="105"/>
      <c r="AR10" s="104"/>
      <c r="AS10" s="105"/>
      <c r="AT10" s="104"/>
      <c r="AU10" s="105"/>
      <c r="AV10" s="104"/>
      <c r="AW10" s="105"/>
      <c r="AX10" s="104"/>
      <c r="AY10" s="105"/>
      <c r="AZ10" s="104"/>
      <c r="BA10" s="105"/>
    </row>
    <row r="11" spans="1:53" s="25" customFormat="1" ht="15" customHeight="1">
      <c r="A11" s="144"/>
      <c r="B11" s="108" t="s">
        <v>374</v>
      </c>
      <c r="C11" s="109"/>
      <c r="D11" s="406"/>
      <c r="E11" s="406"/>
      <c r="F11" s="111"/>
      <c r="G11" s="112"/>
      <c r="H11" s="113"/>
      <c r="I11" s="112"/>
      <c r="J11" s="114"/>
      <c r="K11" s="115"/>
      <c r="L11" s="114"/>
      <c r="M11" s="115"/>
      <c r="N11" s="116"/>
      <c r="O11" s="117"/>
      <c r="P11" s="114"/>
      <c r="Q11" s="115"/>
      <c r="R11" s="114"/>
      <c r="S11" s="115"/>
      <c r="T11" s="116"/>
      <c r="U11" s="115"/>
      <c r="V11" s="118"/>
      <c r="W11" s="115"/>
      <c r="Y11" s="114"/>
      <c r="Z11" s="115"/>
      <c r="AA11" s="114"/>
      <c r="AB11" s="115"/>
      <c r="AC11" s="116"/>
      <c r="AD11" s="117"/>
      <c r="AE11" s="114"/>
      <c r="AF11" s="115"/>
      <c r="AG11" s="114"/>
      <c r="AH11" s="115"/>
      <c r="AI11" s="116"/>
      <c r="AJ11" s="407"/>
      <c r="AK11" s="114"/>
      <c r="AL11" s="115"/>
      <c r="AN11" s="114"/>
      <c r="AO11" s="115"/>
      <c r="AP11" s="114"/>
      <c r="AQ11" s="115"/>
      <c r="AR11" s="116"/>
      <c r="AS11" s="117"/>
      <c r="AT11" s="114"/>
      <c r="AU11" s="115"/>
      <c r="AV11" s="114"/>
      <c r="AW11" s="115"/>
      <c r="AX11" s="116"/>
      <c r="AY11" s="407"/>
      <c r="AZ11" s="114"/>
      <c r="BA11" s="115"/>
    </row>
    <row r="12" spans="1:53" s="409" customFormat="1" ht="15" customHeight="1">
      <c r="A12" s="408"/>
      <c r="B12" s="135" t="s">
        <v>375</v>
      </c>
      <c r="E12" s="135"/>
      <c r="F12" s="135"/>
      <c r="G12" s="135"/>
      <c r="H12" s="410"/>
      <c r="I12" s="135"/>
      <c r="J12" s="411"/>
      <c r="K12" s="412"/>
      <c r="L12" s="411"/>
      <c r="M12" s="412"/>
      <c r="N12" s="413"/>
      <c r="O12" s="414"/>
      <c r="P12" s="411"/>
      <c r="Q12" s="412"/>
      <c r="R12" s="411"/>
      <c r="S12" s="412"/>
      <c r="T12" s="413"/>
      <c r="U12" s="415"/>
      <c r="V12" s="411"/>
      <c r="W12" s="412"/>
      <c r="Y12" s="411"/>
      <c r="Z12" s="412"/>
      <c r="AA12" s="411"/>
      <c r="AB12" s="412"/>
      <c r="AC12" s="413"/>
      <c r="AD12" s="414"/>
      <c r="AE12" s="411"/>
      <c r="AF12" s="412"/>
      <c r="AG12" s="411"/>
      <c r="AH12" s="412"/>
      <c r="AI12" s="413"/>
      <c r="AJ12" s="415"/>
      <c r="AK12" s="411"/>
      <c r="AL12" s="412"/>
      <c r="AN12" s="411"/>
      <c r="AO12" s="412"/>
      <c r="AP12" s="411"/>
      <c r="AQ12" s="412"/>
      <c r="AR12" s="413"/>
      <c r="AS12" s="414"/>
      <c r="AT12" s="411"/>
      <c r="AU12" s="412"/>
      <c r="AV12" s="411"/>
      <c r="AW12" s="412"/>
      <c r="AX12" s="413"/>
      <c r="AY12" s="415"/>
      <c r="AZ12" s="411"/>
      <c r="BA12" s="412"/>
    </row>
    <row r="13" spans="1:53" s="417" customFormat="1" ht="15" customHeight="1">
      <c r="A13" s="416"/>
      <c r="B13" s="135" t="s">
        <v>376</v>
      </c>
      <c r="E13" s="418"/>
      <c r="H13" s="419"/>
      <c r="J13" s="411"/>
      <c r="K13" s="412"/>
      <c r="L13" s="411"/>
      <c r="M13" s="412"/>
      <c r="N13" s="413"/>
      <c r="O13" s="414"/>
      <c r="P13" s="411"/>
      <c r="Q13" s="412"/>
      <c r="R13" s="411"/>
      <c r="S13" s="412"/>
      <c r="T13" s="413"/>
      <c r="U13" s="412"/>
      <c r="V13" s="420"/>
      <c r="W13" s="412"/>
      <c r="Y13" s="411"/>
      <c r="Z13" s="412"/>
      <c r="AA13" s="411"/>
      <c r="AB13" s="412"/>
      <c r="AC13" s="413"/>
      <c r="AD13" s="414"/>
      <c r="AE13" s="411"/>
      <c r="AF13" s="412"/>
      <c r="AG13" s="411"/>
      <c r="AH13" s="412"/>
      <c r="AI13" s="413"/>
      <c r="AJ13" s="415"/>
      <c r="AK13" s="411"/>
      <c r="AL13" s="412"/>
      <c r="AN13" s="411"/>
      <c r="AO13" s="412"/>
      <c r="AP13" s="411"/>
      <c r="AQ13" s="412"/>
      <c r="AR13" s="413"/>
      <c r="AS13" s="414"/>
      <c r="AT13" s="411"/>
      <c r="AU13" s="412"/>
      <c r="AV13" s="411"/>
      <c r="AW13" s="412"/>
      <c r="AX13" s="413"/>
      <c r="AY13" s="415"/>
      <c r="AZ13" s="411"/>
      <c r="BA13" s="412"/>
    </row>
    <row r="14" spans="1:53" s="91" customFormat="1" ht="15" customHeight="1">
      <c r="A14" s="421"/>
      <c r="B14" s="122"/>
      <c r="C14" s="122" t="s">
        <v>377</v>
      </c>
      <c r="D14" s="123"/>
      <c r="E14" s="124"/>
      <c r="F14" s="125"/>
      <c r="G14" s="126"/>
      <c r="H14" s="127"/>
      <c r="I14" s="126"/>
      <c r="J14" s="422"/>
      <c r="K14" s="423"/>
      <c r="L14" s="424"/>
      <c r="M14" s="425"/>
      <c r="N14" s="426"/>
      <c r="O14" s="427"/>
      <c r="P14" s="424"/>
      <c r="Q14" s="425"/>
      <c r="R14" s="422"/>
      <c r="S14" s="425"/>
      <c r="T14" s="426"/>
      <c r="U14" s="423"/>
      <c r="V14" s="428"/>
      <c r="W14" s="423"/>
      <c r="Y14" s="422"/>
      <c r="Z14" s="423"/>
      <c r="AA14" s="424"/>
      <c r="AB14" s="425"/>
      <c r="AC14" s="426"/>
      <c r="AD14" s="427"/>
      <c r="AE14" s="424"/>
      <c r="AF14" s="425"/>
      <c r="AG14" s="422"/>
      <c r="AH14" s="425"/>
      <c r="AI14" s="426"/>
      <c r="AJ14" s="429"/>
      <c r="AK14" s="424"/>
      <c r="AL14" s="423"/>
      <c r="AN14" s="422"/>
      <c r="AO14" s="423"/>
      <c r="AP14" s="424"/>
      <c r="AQ14" s="425"/>
      <c r="AR14" s="426"/>
      <c r="AS14" s="427"/>
      <c r="AT14" s="424"/>
      <c r="AU14" s="425"/>
      <c r="AV14" s="422"/>
      <c r="AW14" s="425"/>
      <c r="AX14" s="426"/>
      <c r="AY14" s="429"/>
      <c r="AZ14" s="424"/>
      <c r="BA14" s="423"/>
    </row>
    <row r="15" spans="1:53" s="409" customFormat="1" ht="15" customHeight="1">
      <c r="A15" s="408"/>
      <c r="C15" s="135" t="s">
        <v>375</v>
      </c>
      <c r="E15" s="135"/>
      <c r="F15" s="135"/>
      <c r="G15" s="135"/>
      <c r="H15" s="410"/>
      <c r="I15" s="135"/>
      <c r="J15" s="411"/>
      <c r="K15" s="412"/>
      <c r="L15" s="411"/>
      <c r="M15" s="412"/>
      <c r="N15" s="413"/>
      <c r="O15" s="414"/>
      <c r="P15" s="411"/>
      <c r="Q15" s="412"/>
      <c r="R15" s="411"/>
      <c r="S15" s="412"/>
      <c r="T15" s="413"/>
      <c r="U15" s="415"/>
      <c r="V15" s="411"/>
      <c r="W15" s="412"/>
      <c r="Y15" s="411"/>
      <c r="Z15" s="412"/>
      <c r="AA15" s="411"/>
      <c r="AB15" s="412"/>
      <c r="AC15" s="413"/>
      <c r="AD15" s="414"/>
      <c r="AE15" s="411"/>
      <c r="AF15" s="412"/>
      <c r="AG15" s="411"/>
      <c r="AH15" s="412"/>
      <c r="AI15" s="413"/>
      <c r="AJ15" s="415"/>
      <c r="AK15" s="411"/>
      <c r="AL15" s="412"/>
      <c r="AN15" s="411"/>
      <c r="AO15" s="412"/>
      <c r="AP15" s="411"/>
      <c r="AQ15" s="412"/>
      <c r="AR15" s="413"/>
      <c r="AS15" s="414"/>
      <c r="AT15" s="411"/>
      <c r="AU15" s="412"/>
      <c r="AV15" s="411"/>
      <c r="AW15" s="412"/>
      <c r="AX15" s="413"/>
      <c r="AY15" s="415"/>
      <c r="AZ15" s="411"/>
      <c r="BA15" s="412"/>
    </row>
    <row r="16" spans="1:53" s="417" customFormat="1" ht="15" customHeight="1">
      <c r="A16" s="416"/>
      <c r="C16" s="135" t="s">
        <v>376</v>
      </c>
      <c r="E16" s="418"/>
      <c r="H16" s="419"/>
      <c r="J16" s="411"/>
      <c r="K16" s="412"/>
      <c r="L16" s="411"/>
      <c r="M16" s="412"/>
      <c r="N16" s="413"/>
      <c r="O16" s="414"/>
      <c r="P16" s="411"/>
      <c r="Q16" s="412"/>
      <c r="R16" s="411"/>
      <c r="S16" s="412"/>
      <c r="T16" s="413"/>
      <c r="U16" s="412"/>
      <c r="V16" s="420"/>
      <c r="W16" s="412"/>
      <c r="Y16" s="411"/>
      <c r="Z16" s="412"/>
      <c r="AA16" s="411"/>
      <c r="AB16" s="412"/>
      <c r="AC16" s="413"/>
      <c r="AD16" s="414"/>
      <c r="AE16" s="411"/>
      <c r="AF16" s="412"/>
      <c r="AG16" s="411"/>
      <c r="AH16" s="412"/>
      <c r="AI16" s="413"/>
      <c r="AJ16" s="415"/>
      <c r="AK16" s="411"/>
      <c r="AL16" s="412"/>
      <c r="AN16" s="411"/>
      <c r="AO16" s="412"/>
      <c r="AP16" s="411"/>
      <c r="AQ16" s="412"/>
      <c r="AR16" s="413"/>
      <c r="AS16" s="414"/>
      <c r="AT16" s="411"/>
      <c r="AU16" s="412"/>
      <c r="AV16" s="411"/>
      <c r="AW16" s="412"/>
      <c r="AX16" s="413"/>
      <c r="AY16" s="415"/>
      <c r="AZ16" s="411"/>
      <c r="BA16" s="412"/>
    </row>
    <row r="17" spans="1:53" s="91" customFormat="1" ht="15" customHeight="1">
      <c r="A17" s="421"/>
      <c r="B17" s="122"/>
      <c r="C17" s="122" t="s">
        <v>378</v>
      </c>
      <c r="D17" s="123"/>
      <c r="E17" s="124"/>
      <c r="F17" s="125"/>
      <c r="G17" s="126"/>
      <c r="H17" s="127"/>
      <c r="I17" s="126"/>
      <c r="J17" s="422"/>
      <c r="K17" s="423"/>
      <c r="L17" s="424"/>
      <c r="M17" s="425"/>
      <c r="N17" s="426"/>
      <c r="O17" s="427"/>
      <c r="P17" s="424"/>
      <c r="Q17" s="425"/>
      <c r="R17" s="422"/>
      <c r="S17" s="425"/>
      <c r="T17" s="426"/>
      <c r="U17" s="423"/>
      <c r="V17" s="428"/>
      <c r="W17" s="423"/>
      <c r="Y17" s="422"/>
      <c r="Z17" s="423"/>
      <c r="AA17" s="424"/>
      <c r="AB17" s="425"/>
      <c r="AC17" s="426"/>
      <c r="AD17" s="427"/>
      <c r="AE17" s="424"/>
      <c r="AF17" s="425"/>
      <c r="AG17" s="422"/>
      <c r="AH17" s="425"/>
      <c r="AI17" s="426"/>
      <c r="AJ17" s="429"/>
      <c r="AK17" s="424"/>
      <c r="AL17" s="423"/>
      <c r="AN17" s="422"/>
      <c r="AO17" s="423"/>
      <c r="AP17" s="424"/>
      <c r="AQ17" s="425"/>
      <c r="AR17" s="426"/>
      <c r="AS17" s="427"/>
      <c r="AT17" s="424"/>
      <c r="AU17" s="425"/>
      <c r="AV17" s="422"/>
      <c r="AW17" s="425"/>
      <c r="AX17" s="426"/>
      <c r="AY17" s="429"/>
      <c r="AZ17" s="424"/>
      <c r="BA17" s="423"/>
    </row>
    <row r="18" spans="1:53" s="409" customFormat="1" ht="15" customHeight="1">
      <c r="A18" s="408"/>
      <c r="C18" s="135" t="s">
        <v>375</v>
      </c>
      <c r="E18" s="135"/>
      <c r="F18" s="135"/>
      <c r="G18" s="135"/>
      <c r="H18" s="410"/>
      <c r="I18" s="135"/>
      <c r="J18" s="411"/>
      <c r="K18" s="412"/>
      <c r="L18" s="411"/>
      <c r="M18" s="412"/>
      <c r="N18" s="413"/>
      <c r="O18" s="414"/>
      <c r="P18" s="411"/>
      <c r="Q18" s="412"/>
      <c r="R18" s="411"/>
      <c r="S18" s="412"/>
      <c r="T18" s="413"/>
      <c r="U18" s="415"/>
      <c r="V18" s="411"/>
      <c r="W18" s="412"/>
      <c r="Y18" s="411"/>
      <c r="Z18" s="412"/>
      <c r="AA18" s="411"/>
      <c r="AB18" s="412"/>
      <c r="AC18" s="413"/>
      <c r="AD18" s="414"/>
      <c r="AE18" s="411"/>
      <c r="AF18" s="412"/>
      <c r="AG18" s="411"/>
      <c r="AH18" s="412"/>
      <c r="AI18" s="413"/>
      <c r="AJ18" s="415"/>
      <c r="AK18" s="411"/>
      <c r="AL18" s="412"/>
      <c r="AN18" s="411"/>
      <c r="AO18" s="412"/>
      <c r="AP18" s="411"/>
      <c r="AQ18" s="412"/>
      <c r="AR18" s="413"/>
      <c r="AS18" s="414"/>
      <c r="AT18" s="411"/>
      <c r="AU18" s="412"/>
      <c r="AV18" s="411"/>
      <c r="AW18" s="412"/>
      <c r="AX18" s="413"/>
      <c r="AY18" s="415"/>
      <c r="AZ18" s="411"/>
      <c r="BA18" s="412"/>
    </row>
    <row r="19" spans="1:53" s="417" customFormat="1" ht="15" customHeight="1">
      <c r="A19" s="416"/>
      <c r="C19" s="135" t="s">
        <v>376</v>
      </c>
      <c r="E19" s="418"/>
      <c r="H19" s="419"/>
      <c r="J19" s="411"/>
      <c r="K19" s="412"/>
      <c r="L19" s="411"/>
      <c r="M19" s="412"/>
      <c r="N19" s="413"/>
      <c r="O19" s="414"/>
      <c r="P19" s="411"/>
      <c r="Q19" s="412"/>
      <c r="R19" s="411"/>
      <c r="S19" s="412"/>
      <c r="T19" s="413"/>
      <c r="U19" s="412"/>
      <c r="V19" s="420"/>
      <c r="W19" s="412"/>
      <c r="Y19" s="411"/>
      <c r="Z19" s="412"/>
      <c r="AA19" s="411"/>
      <c r="AB19" s="412"/>
      <c r="AC19" s="413"/>
      <c r="AD19" s="414"/>
      <c r="AE19" s="411"/>
      <c r="AF19" s="412"/>
      <c r="AG19" s="411"/>
      <c r="AH19" s="412"/>
      <c r="AI19" s="413"/>
      <c r="AJ19" s="415"/>
      <c r="AK19" s="411"/>
      <c r="AL19" s="412"/>
      <c r="AN19" s="411"/>
      <c r="AO19" s="412"/>
      <c r="AP19" s="411"/>
      <c r="AQ19" s="412"/>
      <c r="AR19" s="413"/>
      <c r="AS19" s="414"/>
      <c r="AT19" s="411"/>
      <c r="AU19" s="412"/>
      <c r="AV19" s="411"/>
      <c r="AW19" s="412"/>
      <c r="AX19" s="413"/>
      <c r="AY19" s="415"/>
      <c r="AZ19" s="411"/>
      <c r="BA19" s="412"/>
    </row>
    <row r="20" spans="1:53" s="91" customFormat="1" ht="15" customHeight="1">
      <c r="A20" s="421"/>
      <c r="B20" s="122"/>
      <c r="C20" s="122" t="s">
        <v>379</v>
      </c>
      <c r="D20" s="123"/>
      <c r="E20" s="124"/>
      <c r="F20" s="125"/>
      <c r="G20" s="126"/>
      <c r="H20" s="127"/>
      <c r="I20" s="126"/>
      <c r="J20" s="422"/>
      <c r="K20" s="423"/>
      <c r="L20" s="424"/>
      <c r="M20" s="425"/>
      <c r="N20" s="426"/>
      <c r="O20" s="427"/>
      <c r="P20" s="424"/>
      <c r="Q20" s="425"/>
      <c r="R20" s="422"/>
      <c r="S20" s="425"/>
      <c r="T20" s="426"/>
      <c r="U20" s="423"/>
      <c r="V20" s="428"/>
      <c r="W20" s="423"/>
      <c r="Y20" s="422"/>
      <c r="Z20" s="423"/>
      <c r="AA20" s="424"/>
      <c r="AB20" s="425"/>
      <c r="AC20" s="426"/>
      <c r="AD20" s="427"/>
      <c r="AE20" s="424"/>
      <c r="AF20" s="425"/>
      <c r="AG20" s="422"/>
      <c r="AH20" s="425"/>
      <c r="AI20" s="426"/>
      <c r="AJ20" s="429"/>
      <c r="AK20" s="424"/>
      <c r="AL20" s="423"/>
      <c r="AN20" s="422"/>
      <c r="AO20" s="423"/>
      <c r="AP20" s="424"/>
      <c r="AQ20" s="425"/>
      <c r="AR20" s="426"/>
      <c r="AS20" s="427"/>
      <c r="AT20" s="424"/>
      <c r="AU20" s="425"/>
      <c r="AV20" s="422"/>
      <c r="AW20" s="425"/>
      <c r="AX20" s="426"/>
      <c r="AY20" s="429"/>
      <c r="AZ20" s="424"/>
      <c r="BA20" s="423"/>
    </row>
    <row r="21" spans="1:53" s="409" customFormat="1" ht="15" customHeight="1">
      <c r="A21" s="408"/>
      <c r="C21" s="135" t="s">
        <v>375</v>
      </c>
      <c r="E21" s="135"/>
      <c r="F21" s="135"/>
      <c r="G21" s="135"/>
      <c r="H21" s="410"/>
      <c r="I21" s="135"/>
      <c r="J21" s="411"/>
      <c r="K21" s="412"/>
      <c r="L21" s="411"/>
      <c r="M21" s="412"/>
      <c r="N21" s="413"/>
      <c r="O21" s="414"/>
      <c r="P21" s="411"/>
      <c r="Q21" s="412"/>
      <c r="R21" s="411"/>
      <c r="S21" s="412"/>
      <c r="T21" s="413"/>
      <c r="U21" s="415"/>
      <c r="V21" s="411"/>
      <c r="W21" s="412"/>
      <c r="Y21" s="411"/>
      <c r="Z21" s="412"/>
      <c r="AA21" s="411"/>
      <c r="AB21" s="412"/>
      <c r="AC21" s="413"/>
      <c r="AD21" s="414"/>
      <c r="AE21" s="411"/>
      <c r="AF21" s="412"/>
      <c r="AG21" s="411"/>
      <c r="AH21" s="412"/>
      <c r="AI21" s="413"/>
      <c r="AJ21" s="415"/>
      <c r="AK21" s="411"/>
      <c r="AL21" s="412"/>
      <c r="AN21" s="411"/>
      <c r="AO21" s="412"/>
      <c r="AP21" s="411"/>
      <c r="AQ21" s="412"/>
      <c r="AR21" s="413"/>
      <c r="AS21" s="414"/>
      <c r="AT21" s="411"/>
      <c r="AU21" s="412"/>
      <c r="AV21" s="411"/>
      <c r="AW21" s="412"/>
      <c r="AX21" s="413"/>
      <c r="AY21" s="415"/>
      <c r="AZ21" s="411"/>
      <c r="BA21" s="412"/>
    </row>
    <row r="22" spans="1:53" s="417" customFormat="1" ht="15" customHeight="1">
      <c r="A22" s="416"/>
      <c r="C22" s="135" t="s">
        <v>376</v>
      </c>
      <c r="E22" s="418"/>
      <c r="H22" s="419"/>
      <c r="J22" s="411"/>
      <c r="K22" s="412"/>
      <c r="L22" s="411"/>
      <c r="M22" s="412"/>
      <c r="N22" s="413"/>
      <c r="O22" s="414"/>
      <c r="P22" s="411"/>
      <c r="Q22" s="412"/>
      <c r="R22" s="411"/>
      <c r="S22" s="412"/>
      <c r="T22" s="413"/>
      <c r="U22" s="415"/>
      <c r="V22" s="411"/>
      <c r="W22" s="412"/>
      <c r="Y22" s="411"/>
      <c r="Z22" s="412"/>
      <c r="AA22" s="411"/>
      <c r="AB22" s="412"/>
      <c r="AC22" s="413"/>
      <c r="AD22" s="414"/>
      <c r="AE22" s="411"/>
      <c r="AF22" s="412"/>
      <c r="AG22" s="411"/>
      <c r="AH22" s="412"/>
      <c r="AI22" s="413"/>
      <c r="AJ22" s="415"/>
      <c r="AK22" s="411"/>
      <c r="AL22" s="412"/>
      <c r="AN22" s="411"/>
      <c r="AO22" s="412"/>
      <c r="AP22" s="411"/>
      <c r="AQ22" s="412"/>
      <c r="AR22" s="413"/>
      <c r="AS22" s="414"/>
      <c r="AT22" s="411"/>
      <c r="AU22" s="412"/>
      <c r="AV22" s="411"/>
      <c r="AW22" s="412"/>
      <c r="AX22" s="413"/>
      <c r="AY22" s="415"/>
      <c r="AZ22" s="411"/>
      <c r="BA22" s="412"/>
    </row>
    <row r="23" spans="1:53" s="91" customFormat="1" ht="15" customHeight="1">
      <c r="A23" s="421"/>
      <c r="B23" s="122"/>
      <c r="C23" s="122" t="s">
        <v>380</v>
      </c>
      <c r="D23" s="123"/>
      <c r="E23" s="124"/>
      <c r="F23" s="125"/>
      <c r="G23" s="126"/>
      <c r="H23" s="127"/>
      <c r="I23" s="126"/>
      <c r="J23" s="422"/>
      <c r="K23" s="423"/>
      <c r="L23" s="424"/>
      <c r="M23" s="425"/>
      <c r="N23" s="426"/>
      <c r="O23" s="427"/>
      <c r="P23" s="424"/>
      <c r="Q23" s="425"/>
      <c r="R23" s="422"/>
      <c r="S23" s="425"/>
      <c r="T23" s="426"/>
      <c r="U23" s="423"/>
      <c r="V23" s="428"/>
      <c r="W23" s="423"/>
      <c r="Y23" s="422"/>
      <c r="Z23" s="423"/>
      <c r="AA23" s="424"/>
      <c r="AB23" s="425"/>
      <c r="AC23" s="426"/>
      <c r="AD23" s="427"/>
      <c r="AE23" s="424"/>
      <c r="AF23" s="425"/>
      <c r="AG23" s="422"/>
      <c r="AH23" s="425"/>
      <c r="AI23" s="426"/>
      <c r="AJ23" s="429"/>
      <c r="AK23" s="424"/>
      <c r="AL23" s="423"/>
      <c r="AN23" s="422"/>
      <c r="AO23" s="423"/>
      <c r="AP23" s="424"/>
      <c r="AQ23" s="425"/>
      <c r="AR23" s="426"/>
      <c r="AS23" s="427"/>
      <c r="AT23" s="424"/>
      <c r="AU23" s="425"/>
      <c r="AV23" s="422"/>
      <c r="AW23" s="425"/>
      <c r="AX23" s="426"/>
      <c r="AY23" s="429"/>
      <c r="AZ23" s="424"/>
      <c r="BA23" s="423"/>
    </row>
    <row r="24" spans="1:53" s="409" customFormat="1" ht="15" customHeight="1">
      <c r="A24" s="408"/>
      <c r="C24" s="135" t="s">
        <v>375</v>
      </c>
      <c r="E24" s="135"/>
      <c r="F24" s="135"/>
      <c r="G24" s="135"/>
      <c r="H24" s="410"/>
      <c r="I24" s="135"/>
      <c r="J24" s="411"/>
      <c r="K24" s="412"/>
      <c r="L24" s="411"/>
      <c r="M24" s="412"/>
      <c r="N24" s="413"/>
      <c r="O24" s="414"/>
      <c r="P24" s="411"/>
      <c r="Q24" s="412"/>
      <c r="R24" s="411"/>
      <c r="S24" s="412"/>
      <c r="T24" s="413"/>
      <c r="U24" s="415"/>
      <c r="V24" s="411"/>
      <c r="W24" s="412"/>
      <c r="Y24" s="411"/>
      <c r="Z24" s="412"/>
      <c r="AA24" s="411"/>
      <c r="AB24" s="412"/>
      <c r="AC24" s="413"/>
      <c r="AD24" s="414"/>
      <c r="AE24" s="411"/>
      <c r="AF24" s="412"/>
      <c r="AG24" s="411"/>
      <c r="AH24" s="412"/>
      <c r="AI24" s="413"/>
      <c r="AJ24" s="415"/>
      <c r="AK24" s="411"/>
      <c r="AL24" s="412"/>
      <c r="AN24" s="411"/>
      <c r="AO24" s="412"/>
      <c r="AP24" s="411"/>
      <c r="AQ24" s="412"/>
      <c r="AR24" s="413"/>
      <c r="AS24" s="414"/>
      <c r="AT24" s="411"/>
      <c r="AU24" s="412"/>
      <c r="AV24" s="411"/>
      <c r="AW24" s="412"/>
      <c r="AX24" s="413"/>
      <c r="AY24" s="415"/>
      <c r="AZ24" s="411"/>
      <c r="BA24" s="412"/>
    </row>
    <row r="25" spans="1:53" s="417" customFormat="1" ht="15" customHeight="1">
      <c r="A25" s="416"/>
      <c r="C25" s="135" t="s">
        <v>376</v>
      </c>
      <c r="E25" s="418"/>
      <c r="H25" s="419"/>
      <c r="J25" s="411"/>
      <c r="K25" s="430"/>
      <c r="L25" s="431"/>
      <c r="M25" s="430"/>
      <c r="N25" s="432"/>
      <c r="O25" s="433"/>
      <c r="P25" s="431"/>
      <c r="Q25" s="430"/>
      <c r="R25" s="431"/>
      <c r="S25" s="430"/>
      <c r="T25" s="432"/>
      <c r="U25" s="430"/>
      <c r="V25" s="434"/>
      <c r="W25" s="430"/>
      <c r="Y25" s="411"/>
      <c r="Z25" s="412"/>
      <c r="AA25" s="411"/>
      <c r="AB25" s="412"/>
      <c r="AC25" s="413"/>
      <c r="AD25" s="414"/>
      <c r="AE25" s="411"/>
      <c r="AF25" s="412"/>
      <c r="AG25" s="411"/>
      <c r="AH25" s="412"/>
      <c r="AI25" s="413"/>
      <c r="AJ25" s="415"/>
      <c r="AK25" s="411"/>
      <c r="AL25" s="412"/>
      <c r="AN25" s="411"/>
      <c r="AO25" s="412"/>
      <c r="AP25" s="411"/>
      <c r="AQ25" s="412"/>
      <c r="AR25" s="413"/>
      <c r="AS25" s="414"/>
      <c r="AT25" s="411"/>
      <c r="AU25" s="412"/>
      <c r="AV25" s="411"/>
      <c r="AW25" s="412"/>
      <c r="AX25" s="413"/>
      <c r="AY25" s="415"/>
      <c r="AZ25" s="411"/>
      <c r="BA25" s="412"/>
    </row>
    <row r="26" spans="1:53" s="91" customFormat="1" ht="15" customHeight="1">
      <c r="A26" s="421"/>
      <c r="B26" s="122"/>
      <c r="C26" s="122" t="s">
        <v>381</v>
      </c>
      <c r="D26" s="123"/>
      <c r="E26" s="124"/>
      <c r="F26" s="125"/>
      <c r="G26" s="126"/>
      <c r="H26" s="127"/>
      <c r="I26" s="126"/>
      <c r="J26" s="422"/>
      <c r="K26" s="423"/>
      <c r="L26" s="424"/>
      <c r="M26" s="425"/>
      <c r="N26" s="426"/>
      <c r="O26" s="427"/>
      <c r="P26" s="424"/>
      <c r="Q26" s="425"/>
      <c r="R26" s="422"/>
      <c r="S26" s="425"/>
      <c r="T26" s="426"/>
      <c r="U26" s="423"/>
      <c r="V26" s="428"/>
      <c r="W26" s="423"/>
      <c r="Y26" s="422"/>
      <c r="Z26" s="423"/>
      <c r="AA26" s="424"/>
      <c r="AB26" s="425"/>
      <c r="AC26" s="426"/>
      <c r="AD26" s="427"/>
      <c r="AE26" s="424"/>
      <c r="AF26" s="425"/>
      <c r="AG26" s="422"/>
      <c r="AH26" s="425"/>
      <c r="AI26" s="426"/>
      <c r="AJ26" s="429"/>
      <c r="AK26" s="424"/>
      <c r="AL26" s="423"/>
      <c r="AN26" s="422"/>
      <c r="AO26" s="423"/>
      <c r="AP26" s="424"/>
      <c r="AQ26" s="425"/>
      <c r="AR26" s="426"/>
      <c r="AS26" s="427"/>
      <c r="AT26" s="424"/>
      <c r="AU26" s="425"/>
      <c r="AV26" s="422"/>
      <c r="AW26" s="425"/>
      <c r="AX26" s="426"/>
      <c r="AY26" s="429"/>
      <c r="AZ26" s="424"/>
      <c r="BA26" s="423"/>
    </row>
    <row r="27" spans="1:53" s="409" customFormat="1" ht="15" customHeight="1">
      <c r="A27" s="408"/>
      <c r="C27" s="135" t="s">
        <v>375</v>
      </c>
      <c r="E27" s="135"/>
      <c r="F27" s="135"/>
      <c r="G27" s="135"/>
      <c r="H27" s="410"/>
      <c r="I27" s="135"/>
      <c r="J27" s="411"/>
      <c r="K27" s="412"/>
      <c r="L27" s="411"/>
      <c r="M27" s="412"/>
      <c r="N27" s="413"/>
      <c r="O27" s="414"/>
      <c r="P27" s="411"/>
      <c r="Q27" s="412"/>
      <c r="R27" s="411"/>
      <c r="S27" s="412"/>
      <c r="T27" s="413"/>
      <c r="U27" s="415"/>
      <c r="V27" s="411"/>
      <c r="W27" s="412"/>
      <c r="Y27" s="411"/>
      <c r="Z27" s="412"/>
      <c r="AA27" s="411"/>
      <c r="AB27" s="412"/>
      <c r="AC27" s="413"/>
      <c r="AD27" s="414"/>
      <c r="AE27" s="411"/>
      <c r="AF27" s="412"/>
      <c r="AG27" s="411"/>
      <c r="AH27" s="412"/>
      <c r="AI27" s="413"/>
      <c r="AJ27" s="415"/>
      <c r="AK27" s="411"/>
      <c r="AL27" s="412"/>
      <c r="AN27" s="411"/>
      <c r="AO27" s="412"/>
      <c r="AP27" s="411"/>
      <c r="AQ27" s="412"/>
      <c r="AR27" s="413"/>
      <c r="AS27" s="414"/>
      <c r="AT27" s="411"/>
      <c r="AU27" s="412"/>
      <c r="AV27" s="411"/>
      <c r="AW27" s="412"/>
      <c r="AX27" s="413"/>
      <c r="AY27" s="415"/>
      <c r="AZ27" s="411"/>
      <c r="BA27" s="412"/>
    </row>
    <row r="28" spans="1:53" s="417" customFormat="1" ht="15" customHeight="1">
      <c r="A28" s="416"/>
      <c r="C28" s="135" t="s">
        <v>376</v>
      </c>
      <c r="E28" s="418"/>
      <c r="H28" s="419"/>
      <c r="J28" s="411"/>
      <c r="K28" s="412"/>
      <c r="L28" s="411"/>
      <c r="M28" s="412"/>
      <c r="N28" s="413"/>
      <c r="O28" s="414"/>
      <c r="P28" s="411"/>
      <c r="Q28" s="412"/>
      <c r="R28" s="411"/>
      <c r="S28" s="412"/>
      <c r="T28" s="413"/>
      <c r="U28" s="412"/>
      <c r="V28" s="420"/>
      <c r="W28" s="412"/>
      <c r="Y28" s="411"/>
      <c r="Z28" s="412"/>
      <c r="AA28" s="411"/>
      <c r="AB28" s="412"/>
      <c r="AC28" s="413"/>
      <c r="AD28" s="414"/>
      <c r="AE28" s="411"/>
      <c r="AF28" s="412"/>
      <c r="AG28" s="411"/>
      <c r="AH28" s="412"/>
      <c r="AI28" s="413"/>
      <c r="AJ28" s="415"/>
      <c r="AK28" s="411"/>
      <c r="AL28" s="412"/>
      <c r="AN28" s="411"/>
      <c r="AO28" s="412"/>
      <c r="AP28" s="411"/>
      <c r="AQ28" s="412"/>
      <c r="AR28" s="413"/>
      <c r="AS28" s="414"/>
      <c r="AT28" s="411"/>
      <c r="AU28" s="412"/>
      <c r="AV28" s="411"/>
      <c r="AW28" s="412"/>
      <c r="AX28" s="413"/>
      <c r="AY28" s="415"/>
      <c r="AZ28" s="411"/>
      <c r="BA28" s="412"/>
    </row>
    <row r="29" spans="1:53" s="436" customFormat="1" ht="15" customHeight="1">
      <c r="A29" s="86"/>
      <c r="B29" s="122"/>
      <c r="C29" s="122" t="s">
        <v>382</v>
      </c>
      <c r="D29" s="123"/>
      <c r="E29" s="124"/>
      <c r="F29" s="125"/>
      <c r="G29" s="126"/>
      <c r="H29" s="127"/>
      <c r="I29" s="126"/>
      <c r="J29" s="422"/>
      <c r="K29" s="423"/>
      <c r="L29" s="424"/>
      <c r="M29" s="425"/>
      <c r="N29" s="426"/>
      <c r="O29" s="427"/>
      <c r="P29" s="424"/>
      <c r="Q29" s="425"/>
      <c r="R29" s="422"/>
      <c r="S29" s="425"/>
      <c r="T29" s="426"/>
      <c r="U29" s="423"/>
      <c r="V29" s="428"/>
      <c r="W29" s="423"/>
      <c r="X29" s="435"/>
      <c r="Y29" s="422"/>
      <c r="Z29" s="423"/>
      <c r="AA29" s="424"/>
      <c r="AB29" s="425"/>
      <c r="AC29" s="426"/>
      <c r="AD29" s="427"/>
      <c r="AE29" s="424"/>
      <c r="AF29" s="425"/>
      <c r="AG29" s="422"/>
      <c r="AH29" s="425"/>
      <c r="AI29" s="426"/>
      <c r="AJ29" s="429"/>
      <c r="AK29" s="424"/>
      <c r="AL29" s="423"/>
      <c r="AM29" s="435"/>
      <c r="AN29" s="422"/>
      <c r="AO29" s="423"/>
      <c r="AP29" s="424"/>
      <c r="AQ29" s="425"/>
      <c r="AR29" s="426"/>
      <c r="AS29" s="427"/>
      <c r="AT29" s="424"/>
      <c r="AU29" s="425"/>
      <c r="AV29" s="422"/>
      <c r="AW29" s="425"/>
      <c r="AX29" s="426"/>
      <c r="AY29" s="429"/>
      <c r="AZ29" s="424"/>
      <c r="BA29" s="423"/>
    </row>
    <row r="30" spans="1:53" s="409" customFormat="1" ht="15" customHeight="1">
      <c r="A30" s="408"/>
      <c r="C30" s="135" t="s">
        <v>375</v>
      </c>
      <c r="E30" s="135"/>
      <c r="F30" s="135"/>
      <c r="G30" s="135"/>
      <c r="H30" s="410"/>
      <c r="I30" s="135"/>
      <c r="J30" s="411"/>
      <c r="K30" s="412"/>
      <c r="L30" s="411"/>
      <c r="M30" s="412"/>
      <c r="N30" s="413"/>
      <c r="O30" s="414"/>
      <c r="P30" s="411"/>
      <c r="Q30" s="412"/>
      <c r="R30" s="411"/>
      <c r="S30" s="412"/>
      <c r="T30" s="413"/>
      <c r="U30" s="415"/>
      <c r="V30" s="411"/>
      <c r="W30" s="412"/>
      <c r="Y30" s="411"/>
      <c r="Z30" s="412"/>
      <c r="AA30" s="411"/>
      <c r="AB30" s="412"/>
      <c r="AC30" s="413"/>
      <c r="AD30" s="414"/>
      <c r="AE30" s="411"/>
      <c r="AF30" s="412"/>
      <c r="AG30" s="411"/>
      <c r="AH30" s="412"/>
      <c r="AI30" s="413"/>
      <c r="AJ30" s="415"/>
      <c r="AK30" s="411"/>
      <c r="AL30" s="412"/>
      <c r="AN30" s="411"/>
      <c r="AO30" s="412"/>
      <c r="AP30" s="411"/>
      <c r="AQ30" s="412"/>
      <c r="AR30" s="413"/>
      <c r="AS30" s="414"/>
      <c r="AT30" s="411"/>
      <c r="AU30" s="412"/>
      <c r="AV30" s="411"/>
      <c r="AW30" s="412"/>
      <c r="AX30" s="413"/>
      <c r="AY30" s="415"/>
      <c r="AZ30" s="411"/>
      <c r="BA30" s="412"/>
    </row>
    <row r="31" spans="1:53" s="417" customFormat="1" ht="15" customHeight="1">
      <c r="A31" s="416"/>
      <c r="C31" s="135" t="s">
        <v>376</v>
      </c>
      <c r="E31" s="418"/>
      <c r="H31" s="419"/>
      <c r="J31" s="411"/>
      <c r="K31" s="412"/>
      <c r="L31" s="411"/>
      <c r="M31" s="412"/>
      <c r="N31" s="413"/>
      <c r="O31" s="414"/>
      <c r="P31" s="411"/>
      <c r="Q31" s="412"/>
      <c r="R31" s="411"/>
      <c r="S31" s="412"/>
      <c r="T31" s="413"/>
      <c r="U31" s="412"/>
      <c r="V31" s="420"/>
      <c r="W31" s="412"/>
      <c r="Y31" s="411"/>
      <c r="Z31" s="412"/>
      <c r="AA31" s="411"/>
      <c r="AB31" s="412"/>
      <c r="AC31" s="413"/>
      <c r="AD31" s="414"/>
      <c r="AE31" s="411"/>
      <c r="AF31" s="412"/>
      <c r="AG31" s="411"/>
      <c r="AH31" s="412"/>
      <c r="AI31" s="413"/>
      <c r="AJ31" s="415"/>
      <c r="AK31" s="411"/>
      <c r="AL31" s="412"/>
      <c r="AN31" s="411"/>
      <c r="AO31" s="412"/>
      <c r="AP31" s="411"/>
      <c r="AQ31" s="412"/>
      <c r="AR31" s="413"/>
      <c r="AS31" s="414"/>
      <c r="AT31" s="411"/>
      <c r="AU31" s="412"/>
      <c r="AV31" s="411"/>
      <c r="AW31" s="412"/>
      <c r="AX31" s="413"/>
      <c r="AY31" s="415"/>
      <c r="AZ31" s="411"/>
      <c r="BA31" s="412"/>
    </row>
    <row r="32" spans="1:53" s="91" customFormat="1" ht="15" customHeight="1">
      <c r="A32" s="421"/>
      <c r="B32" s="437"/>
      <c r="C32" s="437" t="s">
        <v>383</v>
      </c>
      <c r="D32" s="438"/>
      <c r="E32" s="241"/>
      <c r="F32" s="439"/>
      <c r="G32" s="126"/>
      <c r="H32" s="440"/>
      <c r="I32" s="126"/>
      <c r="J32" s="441"/>
      <c r="K32" s="442"/>
      <c r="L32" s="443"/>
      <c r="M32" s="444"/>
      <c r="N32" s="445"/>
      <c r="O32" s="446"/>
      <c r="P32" s="443"/>
      <c r="Q32" s="444"/>
      <c r="R32" s="441"/>
      <c r="S32" s="444"/>
      <c r="T32" s="445"/>
      <c r="U32" s="442"/>
      <c r="V32" s="447"/>
      <c r="W32" s="442"/>
      <c r="Y32" s="441"/>
      <c r="Z32" s="442"/>
      <c r="AA32" s="443"/>
      <c r="AB32" s="444"/>
      <c r="AC32" s="445"/>
      <c r="AD32" s="446"/>
      <c r="AE32" s="443"/>
      <c r="AF32" s="444"/>
      <c r="AG32" s="441"/>
      <c r="AH32" s="444"/>
      <c r="AI32" s="445"/>
      <c r="AJ32" s="448"/>
      <c r="AK32" s="443"/>
      <c r="AL32" s="442"/>
      <c r="AN32" s="441"/>
      <c r="AO32" s="442"/>
      <c r="AP32" s="443"/>
      <c r="AQ32" s="444"/>
      <c r="AR32" s="445"/>
      <c r="AS32" s="446"/>
      <c r="AT32" s="443"/>
      <c r="AU32" s="444"/>
      <c r="AV32" s="441"/>
      <c r="AW32" s="444"/>
      <c r="AX32" s="445"/>
      <c r="AY32" s="448"/>
      <c r="AZ32" s="443"/>
      <c r="BA32" s="442"/>
    </row>
    <row r="33" spans="1:53" s="450" customFormat="1" ht="21.75" customHeight="1">
      <c r="A33" s="449"/>
      <c r="B33" s="400"/>
      <c r="C33" s="400"/>
      <c r="D33" s="90"/>
      <c r="E33" s="400"/>
      <c r="H33" s="451"/>
      <c r="J33" s="452"/>
      <c r="K33" s="453"/>
      <c r="L33" s="452"/>
      <c r="M33" s="453"/>
      <c r="N33" s="454"/>
      <c r="O33" s="453"/>
      <c r="P33" s="452"/>
      <c r="Q33" s="453"/>
      <c r="R33" s="452"/>
      <c r="S33" s="453"/>
      <c r="T33" s="454"/>
      <c r="U33" s="453"/>
      <c r="V33" s="454"/>
      <c r="W33" s="455"/>
      <c r="Y33" s="452"/>
      <c r="Z33" s="453"/>
      <c r="AA33" s="452"/>
      <c r="AB33" s="453"/>
      <c r="AC33" s="454"/>
      <c r="AD33" s="453"/>
      <c r="AE33" s="452"/>
      <c r="AF33" s="453"/>
      <c r="AG33" s="452"/>
      <c r="AH33" s="453"/>
      <c r="AI33" s="454"/>
      <c r="AJ33" s="453"/>
      <c r="AK33" s="454"/>
      <c r="AL33" s="455"/>
      <c r="AN33" s="452"/>
      <c r="AO33" s="453"/>
      <c r="AP33" s="452"/>
      <c r="AQ33" s="453"/>
      <c r="AR33" s="454"/>
      <c r="AS33" s="453"/>
      <c r="AT33" s="452"/>
      <c r="AU33" s="453"/>
      <c r="AV33" s="452"/>
      <c r="AW33" s="453"/>
      <c r="AX33" s="454"/>
      <c r="AY33" s="453"/>
      <c r="AZ33" s="454"/>
      <c r="BA33" s="455"/>
    </row>
    <row r="34" spans="1:53" s="3" customFormat="1" ht="21" customHeight="1">
      <c r="A34" s="405"/>
      <c r="B34" s="106" t="s">
        <v>168</v>
      </c>
      <c r="C34" s="91"/>
      <c r="D34" s="92"/>
      <c r="E34" s="92"/>
      <c r="G34" s="15"/>
      <c r="H34" s="93"/>
      <c r="I34" s="15"/>
      <c r="J34" s="456"/>
      <c r="K34" s="268"/>
      <c r="L34" s="456"/>
      <c r="M34" s="268"/>
      <c r="N34" s="456"/>
      <c r="O34" s="268"/>
      <c r="P34" s="456"/>
      <c r="Q34" s="268"/>
      <c r="R34" s="456"/>
      <c r="S34" s="268"/>
      <c r="T34" s="456"/>
      <c r="U34" s="268"/>
      <c r="V34" s="456"/>
      <c r="W34" s="268"/>
      <c r="Y34" s="456"/>
      <c r="Z34" s="268"/>
      <c r="AA34" s="456"/>
      <c r="AB34" s="268"/>
      <c r="AC34" s="456"/>
      <c r="AD34" s="268"/>
      <c r="AE34" s="456"/>
      <c r="AF34" s="268"/>
      <c r="AG34" s="456"/>
      <c r="AH34" s="268"/>
      <c r="AI34" s="456"/>
      <c r="AJ34" s="268"/>
      <c r="AK34" s="456"/>
      <c r="AL34" s="268"/>
      <c r="AN34" s="456"/>
      <c r="AO34" s="268"/>
      <c r="AP34" s="456"/>
      <c r="AQ34" s="268"/>
      <c r="AR34" s="456"/>
      <c r="AS34" s="268"/>
      <c r="AT34" s="456"/>
      <c r="AU34" s="268"/>
      <c r="AV34" s="456"/>
      <c r="AW34" s="268"/>
      <c r="AX34" s="456"/>
      <c r="AY34" s="268"/>
      <c r="AZ34" s="456"/>
      <c r="BA34" s="268"/>
    </row>
    <row r="35" spans="1:53" s="3" customFormat="1" ht="8.25" customHeight="1">
      <c r="A35" s="405"/>
      <c r="B35" s="90"/>
      <c r="C35" s="91"/>
      <c r="D35" s="92"/>
      <c r="E35" s="92"/>
      <c r="G35" s="15"/>
      <c r="H35" s="93"/>
      <c r="I35" s="15"/>
      <c r="J35" s="456"/>
      <c r="K35" s="268"/>
      <c r="L35" s="456"/>
      <c r="M35" s="268"/>
      <c r="N35" s="456"/>
      <c r="O35" s="268"/>
      <c r="P35" s="456"/>
      <c r="Q35" s="268"/>
      <c r="R35" s="456"/>
      <c r="S35" s="268"/>
      <c r="T35" s="456"/>
      <c r="U35" s="268"/>
      <c r="V35" s="456"/>
      <c r="W35" s="268"/>
      <c r="Y35" s="456"/>
      <c r="Z35" s="268"/>
      <c r="AA35" s="456"/>
      <c r="AB35" s="268"/>
      <c r="AC35" s="456"/>
      <c r="AD35" s="268"/>
      <c r="AE35" s="456"/>
      <c r="AF35" s="268"/>
      <c r="AG35" s="456"/>
      <c r="AH35" s="268"/>
      <c r="AI35" s="456"/>
      <c r="AJ35" s="268"/>
      <c r="AK35" s="456"/>
      <c r="AL35" s="268"/>
      <c r="AN35" s="456"/>
      <c r="AO35" s="268"/>
      <c r="AP35" s="456"/>
      <c r="AQ35" s="268"/>
      <c r="AR35" s="456"/>
      <c r="AS35" s="268"/>
      <c r="AT35" s="456"/>
      <c r="AU35" s="268"/>
      <c r="AV35" s="456"/>
      <c r="AW35" s="268"/>
      <c r="AX35" s="456"/>
      <c r="AY35" s="268"/>
      <c r="AZ35" s="456"/>
      <c r="BA35" s="268"/>
    </row>
    <row r="36" spans="1:53" s="25" customFormat="1" ht="15" customHeight="1">
      <c r="A36" s="144"/>
      <c r="B36" s="108" t="s">
        <v>374</v>
      </c>
      <c r="C36" s="109"/>
      <c r="D36" s="406"/>
      <c r="E36" s="406"/>
      <c r="F36" s="111"/>
      <c r="G36" s="112"/>
      <c r="H36" s="457"/>
      <c r="I36" s="112"/>
      <c r="J36" s="114"/>
      <c r="K36" s="115"/>
      <c r="L36" s="114"/>
      <c r="M36" s="115"/>
      <c r="N36" s="116"/>
      <c r="O36" s="117"/>
      <c r="P36" s="114"/>
      <c r="Q36" s="115"/>
      <c r="R36" s="114"/>
      <c r="S36" s="115"/>
      <c r="T36" s="116"/>
      <c r="U36" s="407"/>
      <c r="V36" s="114"/>
      <c r="W36" s="115"/>
      <c r="Y36" s="114"/>
      <c r="Z36" s="115"/>
      <c r="AA36" s="114"/>
      <c r="AB36" s="115"/>
      <c r="AC36" s="116"/>
      <c r="AD36" s="117"/>
      <c r="AE36" s="114"/>
      <c r="AF36" s="115"/>
      <c r="AG36" s="114"/>
      <c r="AH36" s="115"/>
      <c r="AI36" s="116"/>
      <c r="AJ36" s="407"/>
      <c r="AK36" s="114"/>
      <c r="AL36" s="115"/>
      <c r="AN36" s="114"/>
      <c r="AO36" s="115"/>
      <c r="AP36" s="114"/>
      <c r="AQ36" s="115"/>
      <c r="AR36" s="116"/>
      <c r="AS36" s="117"/>
      <c r="AT36" s="114"/>
      <c r="AU36" s="115"/>
      <c r="AV36" s="114"/>
      <c r="AW36" s="115"/>
      <c r="AX36" s="116"/>
      <c r="AY36" s="407"/>
      <c r="AZ36" s="114"/>
      <c r="BA36" s="115"/>
    </row>
    <row r="37" spans="1:53" s="409" customFormat="1" ht="15" customHeight="1">
      <c r="A37" s="408"/>
      <c r="B37" s="135" t="s">
        <v>375</v>
      </c>
      <c r="E37" s="135"/>
      <c r="F37" s="135"/>
      <c r="G37" s="135"/>
      <c r="H37" s="458"/>
      <c r="I37" s="135"/>
      <c r="J37" s="411"/>
      <c r="K37" s="412"/>
      <c r="L37" s="411"/>
      <c r="M37" s="412"/>
      <c r="N37" s="413"/>
      <c r="O37" s="414"/>
      <c r="P37" s="411"/>
      <c r="Q37" s="412"/>
      <c r="R37" s="411"/>
      <c r="S37" s="412"/>
      <c r="T37" s="413"/>
      <c r="U37" s="415"/>
      <c r="V37" s="411"/>
      <c r="W37" s="412"/>
      <c r="Y37" s="411"/>
      <c r="Z37" s="412"/>
      <c r="AA37" s="411"/>
      <c r="AB37" s="412"/>
      <c r="AC37" s="413"/>
      <c r="AD37" s="414"/>
      <c r="AE37" s="411"/>
      <c r="AF37" s="412"/>
      <c r="AG37" s="411"/>
      <c r="AH37" s="412"/>
      <c r="AI37" s="413"/>
      <c r="AJ37" s="415"/>
      <c r="AK37" s="411"/>
      <c r="AL37" s="412"/>
      <c r="AN37" s="411"/>
      <c r="AO37" s="412"/>
      <c r="AP37" s="411"/>
      <c r="AQ37" s="412"/>
      <c r="AR37" s="413"/>
      <c r="AS37" s="414"/>
      <c r="AT37" s="411"/>
      <c r="AU37" s="412"/>
      <c r="AV37" s="411"/>
      <c r="AW37" s="412"/>
      <c r="AX37" s="413"/>
      <c r="AY37" s="415"/>
      <c r="AZ37" s="411"/>
      <c r="BA37" s="412"/>
    </row>
    <row r="38" spans="1:53" s="417" customFormat="1" ht="15" customHeight="1">
      <c r="A38" s="416"/>
      <c r="B38" s="135" t="s">
        <v>376</v>
      </c>
      <c r="E38" s="418"/>
      <c r="H38" s="459"/>
      <c r="J38" s="411"/>
      <c r="K38" s="412"/>
      <c r="L38" s="411"/>
      <c r="M38" s="412"/>
      <c r="N38" s="413"/>
      <c r="O38" s="414"/>
      <c r="P38" s="411"/>
      <c r="Q38" s="412"/>
      <c r="R38" s="411"/>
      <c r="S38" s="412"/>
      <c r="T38" s="413"/>
      <c r="U38" s="415"/>
      <c r="V38" s="411"/>
      <c r="W38" s="412"/>
      <c r="Y38" s="411"/>
      <c r="Z38" s="412"/>
      <c r="AA38" s="411"/>
      <c r="AB38" s="412"/>
      <c r="AC38" s="413"/>
      <c r="AD38" s="414"/>
      <c r="AE38" s="411"/>
      <c r="AF38" s="412"/>
      <c r="AG38" s="411"/>
      <c r="AH38" s="412"/>
      <c r="AI38" s="413"/>
      <c r="AJ38" s="415"/>
      <c r="AK38" s="411"/>
      <c r="AL38" s="412"/>
      <c r="AN38" s="411"/>
      <c r="AO38" s="412"/>
      <c r="AP38" s="411"/>
      <c r="AQ38" s="412"/>
      <c r="AR38" s="413"/>
      <c r="AS38" s="414"/>
      <c r="AT38" s="411"/>
      <c r="AU38" s="412"/>
      <c r="AV38" s="411"/>
      <c r="AW38" s="412"/>
      <c r="AX38" s="413"/>
      <c r="AY38" s="415"/>
      <c r="AZ38" s="411"/>
      <c r="BA38" s="412"/>
    </row>
    <row r="39" spans="1:53" s="91" customFormat="1" ht="15" customHeight="1">
      <c r="A39" s="421"/>
      <c r="B39" s="460" t="s">
        <v>5</v>
      </c>
      <c r="C39" s="460"/>
      <c r="D39" s="461"/>
      <c r="E39" s="462"/>
      <c r="F39" s="463"/>
      <c r="G39" s="126"/>
      <c r="H39" s="464" t="s">
        <v>167</v>
      </c>
      <c r="I39" s="126"/>
      <c r="J39" s="465"/>
      <c r="K39" s="466"/>
      <c r="L39" s="465"/>
      <c r="M39" s="467"/>
      <c r="N39" s="465"/>
      <c r="O39" s="467"/>
      <c r="P39" s="468"/>
      <c r="Q39" s="469"/>
      <c r="R39" s="465"/>
      <c r="S39" s="469"/>
      <c r="T39" s="470"/>
      <c r="U39" s="471"/>
      <c r="V39" s="468"/>
      <c r="W39" s="466"/>
      <c r="Y39" s="465"/>
      <c r="Z39" s="466"/>
      <c r="AA39" s="465"/>
      <c r="AB39" s="467"/>
      <c r="AC39" s="465"/>
      <c r="AD39" s="467"/>
      <c r="AE39" s="468"/>
      <c r="AF39" s="469"/>
      <c r="AG39" s="465"/>
      <c r="AH39" s="469"/>
      <c r="AI39" s="470"/>
      <c r="AJ39" s="471"/>
      <c r="AK39" s="468"/>
      <c r="AL39" s="466"/>
      <c r="AN39" s="465"/>
      <c r="AO39" s="466"/>
      <c r="AP39" s="465"/>
      <c r="AQ39" s="467"/>
      <c r="AR39" s="465"/>
      <c r="AS39" s="467"/>
      <c r="AT39" s="468"/>
      <c r="AU39" s="469"/>
      <c r="AV39" s="465"/>
      <c r="AW39" s="469"/>
      <c r="AX39" s="470"/>
      <c r="AY39" s="471"/>
      <c r="AZ39" s="468"/>
      <c r="BA39" s="466"/>
    </row>
    <row r="40" spans="1:53" s="409" customFormat="1" ht="15" customHeight="1">
      <c r="A40" s="408"/>
      <c r="C40" s="135" t="s">
        <v>375</v>
      </c>
      <c r="E40" s="135"/>
      <c r="F40" s="135"/>
      <c r="G40" s="135"/>
      <c r="H40" s="458"/>
      <c r="I40" s="135"/>
      <c r="J40" s="411"/>
      <c r="K40" s="412"/>
      <c r="L40" s="411"/>
      <c r="M40" s="412"/>
      <c r="N40" s="413"/>
      <c r="O40" s="414"/>
      <c r="P40" s="411"/>
      <c r="Q40" s="412"/>
      <c r="R40" s="411"/>
      <c r="S40" s="412"/>
      <c r="T40" s="413"/>
      <c r="U40" s="415"/>
      <c r="V40" s="411"/>
      <c r="W40" s="412"/>
      <c r="Y40" s="411"/>
      <c r="Z40" s="412"/>
      <c r="AA40" s="411"/>
      <c r="AB40" s="414"/>
      <c r="AC40" s="411"/>
      <c r="AD40" s="414"/>
      <c r="AE40" s="411"/>
      <c r="AF40" s="412"/>
      <c r="AG40" s="411"/>
      <c r="AH40" s="412"/>
      <c r="AI40" s="413"/>
      <c r="AJ40" s="415"/>
      <c r="AK40" s="411"/>
      <c r="AL40" s="412"/>
      <c r="AN40" s="411"/>
      <c r="AO40" s="412"/>
      <c r="AP40" s="411"/>
      <c r="AQ40" s="414"/>
      <c r="AR40" s="411"/>
      <c r="AS40" s="414"/>
      <c r="AT40" s="411"/>
      <c r="AU40" s="412"/>
      <c r="AV40" s="411"/>
      <c r="AW40" s="412"/>
      <c r="AX40" s="413"/>
      <c r="AY40" s="415"/>
      <c r="AZ40" s="411"/>
      <c r="BA40" s="412"/>
    </row>
    <row r="41" spans="1:53" s="417" customFormat="1" ht="15" customHeight="1">
      <c r="A41" s="416"/>
      <c r="C41" s="135" t="s">
        <v>376</v>
      </c>
      <c r="E41" s="418"/>
      <c r="H41" s="459"/>
      <c r="J41" s="411"/>
      <c r="K41" s="412"/>
      <c r="L41" s="411"/>
      <c r="M41" s="412"/>
      <c r="N41" s="413"/>
      <c r="O41" s="414"/>
      <c r="P41" s="411"/>
      <c r="Q41" s="412"/>
      <c r="R41" s="411"/>
      <c r="S41" s="412"/>
      <c r="T41" s="413"/>
      <c r="U41" s="415"/>
      <c r="V41" s="411"/>
      <c r="W41" s="412"/>
      <c r="Y41" s="411"/>
      <c r="Z41" s="412"/>
      <c r="AA41" s="411"/>
      <c r="AB41" s="414"/>
      <c r="AC41" s="411"/>
      <c r="AD41" s="414"/>
      <c r="AE41" s="411"/>
      <c r="AF41" s="412"/>
      <c r="AG41" s="411"/>
      <c r="AH41" s="412"/>
      <c r="AI41" s="413"/>
      <c r="AJ41" s="415"/>
      <c r="AK41" s="411"/>
      <c r="AL41" s="412"/>
      <c r="AN41" s="411"/>
      <c r="AO41" s="412"/>
      <c r="AP41" s="411"/>
      <c r="AQ41" s="414"/>
      <c r="AR41" s="411"/>
      <c r="AS41" s="414"/>
      <c r="AT41" s="411"/>
      <c r="AU41" s="412"/>
      <c r="AV41" s="411"/>
      <c r="AW41" s="412"/>
      <c r="AX41" s="413"/>
      <c r="AY41" s="415"/>
      <c r="AZ41" s="411"/>
      <c r="BA41" s="412"/>
    </row>
    <row r="42" spans="1:53" s="91" customFormat="1" ht="15" customHeight="1">
      <c r="A42" s="421"/>
      <c r="B42" s="122" t="s">
        <v>384</v>
      </c>
      <c r="C42" s="122"/>
      <c r="D42" s="123"/>
      <c r="E42" s="124"/>
      <c r="F42" s="125"/>
      <c r="G42" s="126"/>
      <c r="H42" s="127" t="s">
        <v>167</v>
      </c>
      <c r="I42" s="126"/>
      <c r="J42" s="422"/>
      <c r="K42" s="423"/>
      <c r="L42" s="422"/>
      <c r="M42" s="427"/>
      <c r="N42" s="422"/>
      <c r="O42" s="427"/>
      <c r="P42" s="424"/>
      <c r="Q42" s="425"/>
      <c r="R42" s="422"/>
      <c r="S42" s="425"/>
      <c r="T42" s="426"/>
      <c r="U42" s="429"/>
      <c r="V42" s="424"/>
      <c r="W42" s="423"/>
      <c r="Y42" s="422"/>
      <c r="Z42" s="423"/>
      <c r="AA42" s="422"/>
      <c r="AB42" s="427"/>
      <c r="AC42" s="422"/>
      <c r="AD42" s="427"/>
      <c r="AE42" s="424"/>
      <c r="AF42" s="425"/>
      <c r="AG42" s="422"/>
      <c r="AH42" s="425"/>
      <c r="AI42" s="426"/>
      <c r="AJ42" s="429"/>
      <c r="AK42" s="424"/>
      <c r="AL42" s="423"/>
      <c r="AN42" s="422"/>
      <c r="AO42" s="423"/>
      <c r="AP42" s="422"/>
      <c r="AQ42" s="427"/>
      <c r="AR42" s="422"/>
      <c r="AS42" s="427"/>
      <c r="AT42" s="424"/>
      <c r="AU42" s="425"/>
      <c r="AV42" s="422"/>
      <c r="AW42" s="425"/>
      <c r="AX42" s="426"/>
      <c r="AY42" s="429"/>
      <c r="AZ42" s="424"/>
      <c r="BA42" s="423"/>
    </row>
    <row r="43" spans="1:53" s="409" customFormat="1" ht="15" customHeight="1">
      <c r="A43" s="408"/>
      <c r="C43" s="135" t="s">
        <v>375</v>
      </c>
      <c r="E43" s="135"/>
      <c r="F43" s="135"/>
      <c r="G43" s="135"/>
      <c r="H43" s="458"/>
      <c r="I43" s="135"/>
      <c r="J43" s="411"/>
      <c r="K43" s="412"/>
      <c r="L43" s="411"/>
      <c r="M43" s="412"/>
      <c r="N43" s="413"/>
      <c r="O43" s="414"/>
      <c r="P43" s="411"/>
      <c r="Q43" s="412"/>
      <c r="R43" s="411"/>
      <c r="S43" s="412"/>
      <c r="T43" s="413"/>
      <c r="U43" s="415"/>
      <c r="V43" s="411"/>
      <c r="W43" s="412"/>
      <c r="Y43" s="411"/>
      <c r="Z43" s="412"/>
      <c r="AA43" s="411"/>
      <c r="AB43" s="414"/>
      <c r="AC43" s="411"/>
      <c r="AD43" s="414"/>
      <c r="AE43" s="411"/>
      <c r="AF43" s="412"/>
      <c r="AG43" s="411"/>
      <c r="AH43" s="412"/>
      <c r="AI43" s="413"/>
      <c r="AJ43" s="415"/>
      <c r="AK43" s="411"/>
      <c r="AL43" s="412"/>
      <c r="AN43" s="411"/>
      <c r="AO43" s="412"/>
      <c r="AP43" s="411"/>
      <c r="AQ43" s="414"/>
      <c r="AR43" s="411"/>
      <c r="AS43" s="414"/>
      <c r="AT43" s="411"/>
      <c r="AU43" s="412"/>
      <c r="AV43" s="411"/>
      <c r="AW43" s="412"/>
      <c r="AX43" s="413"/>
      <c r="AY43" s="415"/>
      <c r="AZ43" s="411"/>
      <c r="BA43" s="412"/>
    </row>
    <row r="44" spans="1:53" s="417" customFormat="1" ht="15" customHeight="1">
      <c r="A44" s="416"/>
      <c r="C44" s="135" t="s">
        <v>376</v>
      </c>
      <c r="E44" s="418"/>
      <c r="H44" s="459"/>
      <c r="J44" s="411"/>
      <c r="K44" s="412"/>
      <c r="L44" s="411"/>
      <c r="M44" s="412"/>
      <c r="N44" s="413"/>
      <c r="O44" s="414"/>
      <c r="P44" s="411"/>
      <c r="Q44" s="412"/>
      <c r="R44" s="411"/>
      <c r="S44" s="412"/>
      <c r="T44" s="413"/>
      <c r="U44" s="415"/>
      <c r="V44" s="411"/>
      <c r="W44" s="412"/>
      <c r="Y44" s="411"/>
      <c r="Z44" s="412"/>
      <c r="AA44" s="411"/>
      <c r="AB44" s="414"/>
      <c r="AC44" s="411"/>
      <c r="AD44" s="414"/>
      <c r="AE44" s="411"/>
      <c r="AF44" s="412"/>
      <c r="AG44" s="411"/>
      <c r="AH44" s="412"/>
      <c r="AI44" s="413"/>
      <c r="AJ44" s="415"/>
      <c r="AK44" s="411"/>
      <c r="AL44" s="412"/>
      <c r="AN44" s="411"/>
      <c r="AO44" s="412"/>
      <c r="AP44" s="411"/>
      <c r="AQ44" s="414"/>
      <c r="AR44" s="411"/>
      <c r="AS44" s="414"/>
      <c r="AT44" s="411"/>
      <c r="AU44" s="412"/>
      <c r="AV44" s="411"/>
      <c r="AW44" s="412"/>
      <c r="AX44" s="413"/>
      <c r="AY44" s="415"/>
      <c r="AZ44" s="411"/>
      <c r="BA44" s="412"/>
    </row>
    <row r="45" spans="1:53" s="91" customFormat="1" ht="15" customHeight="1">
      <c r="A45" s="421"/>
      <c r="B45" s="122" t="s">
        <v>385</v>
      </c>
      <c r="C45" s="122"/>
      <c r="D45" s="123"/>
      <c r="E45" s="124"/>
      <c r="F45" s="125"/>
      <c r="G45" s="126"/>
      <c r="H45" s="127" t="s">
        <v>167</v>
      </c>
      <c r="I45" s="126"/>
      <c r="J45" s="422"/>
      <c r="K45" s="423"/>
      <c r="L45" s="422"/>
      <c r="M45" s="427"/>
      <c r="N45" s="422"/>
      <c r="O45" s="427"/>
      <c r="P45" s="424"/>
      <c r="Q45" s="425"/>
      <c r="R45" s="422"/>
      <c r="S45" s="425"/>
      <c r="T45" s="426"/>
      <c r="U45" s="429"/>
      <c r="V45" s="424"/>
      <c r="W45" s="423"/>
      <c r="Y45" s="422"/>
      <c r="Z45" s="423"/>
      <c r="AA45" s="422"/>
      <c r="AB45" s="427"/>
      <c r="AC45" s="422"/>
      <c r="AD45" s="427"/>
      <c r="AE45" s="424"/>
      <c r="AF45" s="425"/>
      <c r="AG45" s="422"/>
      <c r="AH45" s="425"/>
      <c r="AI45" s="426"/>
      <c r="AJ45" s="429"/>
      <c r="AK45" s="424"/>
      <c r="AL45" s="423"/>
      <c r="AN45" s="422"/>
      <c r="AO45" s="423"/>
      <c r="AP45" s="422"/>
      <c r="AQ45" s="427"/>
      <c r="AR45" s="422"/>
      <c r="AS45" s="427"/>
      <c r="AT45" s="424"/>
      <c r="AU45" s="425"/>
      <c r="AV45" s="422"/>
      <c r="AW45" s="425"/>
      <c r="AX45" s="426"/>
      <c r="AY45" s="429"/>
      <c r="AZ45" s="424"/>
      <c r="BA45" s="423"/>
    </row>
    <row r="46" spans="1:53" s="409" customFormat="1" ht="15" customHeight="1">
      <c r="A46" s="408"/>
      <c r="C46" s="135" t="s">
        <v>375</v>
      </c>
      <c r="E46" s="135"/>
      <c r="F46" s="135"/>
      <c r="G46" s="135"/>
      <c r="H46" s="458"/>
      <c r="I46" s="135"/>
      <c r="J46" s="411"/>
      <c r="K46" s="412"/>
      <c r="L46" s="411"/>
      <c r="M46" s="412"/>
      <c r="N46" s="413"/>
      <c r="O46" s="414"/>
      <c r="P46" s="411"/>
      <c r="Q46" s="412"/>
      <c r="R46" s="411"/>
      <c r="S46" s="412"/>
      <c r="T46" s="413"/>
      <c r="U46" s="415"/>
      <c r="V46" s="411"/>
      <c r="W46" s="412"/>
      <c r="Y46" s="411"/>
      <c r="Z46" s="412"/>
      <c r="AA46" s="411"/>
      <c r="AB46" s="414"/>
      <c r="AC46" s="472"/>
      <c r="AD46" s="414"/>
      <c r="AE46" s="411"/>
      <c r="AF46" s="412"/>
      <c r="AG46" s="411"/>
      <c r="AH46" s="412"/>
      <c r="AI46" s="413"/>
      <c r="AJ46" s="415"/>
      <c r="AK46" s="411"/>
      <c r="AL46" s="412"/>
      <c r="AN46" s="411"/>
      <c r="AO46" s="412"/>
      <c r="AP46" s="411"/>
      <c r="AQ46" s="414"/>
      <c r="AR46" s="472"/>
      <c r="AS46" s="414"/>
      <c r="AT46" s="411"/>
      <c r="AU46" s="412"/>
      <c r="AV46" s="411"/>
      <c r="AW46" s="412"/>
      <c r="AX46" s="413"/>
      <c r="AY46" s="415"/>
      <c r="AZ46" s="411"/>
      <c r="BA46" s="412"/>
    </row>
    <row r="47" spans="1:53" s="417" customFormat="1" ht="15" customHeight="1">
      <c r="A47" s="416"/>
      <c r="B47" s="473"/>
      <c r="C47" s="321" t="s">
        <v>376</v>
      </c>
      <c r="D47" s="473"/>
      <c r="E47" s="474"/>
      <c r="F47" s="473"/>
      <c r="H47" s="475"/>
      <c r="J47" s="476"/>
      <c r="K47" s="477"/>
      <c r="L47" s="476"/>
      <c r="M47" s="477"/>
      <c r="N47" s="478"/>
      <c r="O47" s="479"/>
      <c r="P47" s="476"/>
      <c r="Q47" s="477"/>
      <c r="R47" s="476"/>
      <c r="S47" s="477"/>
      <c r="T47" s="478"/>
      <c r="U47" s="480"/>
      <c r="V47" s="476"/>
      <c r="W47" s="477"/>
      <c r="Y47" s="476"/>
      <c r="Z47" s="477"/>
      <c r="AA47" s="476"/>
      <c r="AB47" s="479"/>
      <c r="AC47" s="481"/>
      <c r="AD47" s="479"/>
      <c r="AE47" s="476"/>
      <c r="AF47" s="477"/>
      <c r="AG47" s="476"/>
      <c r="AH47" s="477"/>
      <c r="AI47" s="478"/>
      <c r="AJ47" s="480"/>
      <c r="AK47" s="476"/>
      <c r="AL47" s="477"/>
      <c r="AN47" s="476"/>
      <c r="AO47" s="477"/>
      <c r="AP47" s="476"/>
      <c r="AQ47" s="479"/>
      <c r="AR47" s="481"/>
      <c r="AS47" s="479"/>
      <c r="AT47" s="476"/>
      <c r="AU47" s="477"/>
      <c r="AV47" s="476"/>
      <c r="AW47" s="477"/>
      <c r="AX47" s="478"/>
      <c r="AY47" s="480"/>
      <c r="AZ47" s="476"/>
      <c r="BA47" s="477"/>
    </row>
    <row r="48" spans="1:53" s="484" customFormat="1" ht="14.25" customHeight="1">
      <c r="A48" s="482"/>
      <c r="B48" s="483"/>
      <c r="D48" s="483"/>
      <c r="E48" s="485"/>
      <c r="F48" s="486"/>
      <c r="G48" s="486"/>
      <c r="H48" s="487"/>
      <c r="I48" s="486"/>
      <c r="J48" s="454"/>
      <c r="K48" s="455"/>
      <c r="L48" s="454"/>
      <c r="M48" s="455"/>
      <c r="N48" s="454"/>
      <c r="O48" s="455"/>
      <c r="P48" s="454"/>
      <c r="Q48" s="455"/>
      <c r="R48" s="454"/>
      <c r="S48" s="455"/>
      <c r="T48" s="454"/>
      <c r="U48" s="455"/>
      <c r="V48" s="454"/>
      <c r="W48" s="455"/>
      <c r="Y48" s="454"/>
      <c r="Z48" s="455"/>
      <c r="AA48" s="454"/>
      <c r="AB48" s="455"/>
      <c r="AC48" s="454"/>
      <c r="AD48" s="455"/>
      <c r="AE48" s="454"/>
      <c r="AF48" s="455"/>
      <c r="AG48" s="454"/>
      <c r="AH48" s="455"/>
      <c r="AI48" s="454"/>
      <c r="AJ48" s="455"/>
      <c r="AK48" s="454"/>
      <c r="AL48" s="455"/>
      <c r="AN48" s="454"/>
      <c r="AO48" s="455"/>
      <c r="AP48" s="454"/>
      <c r="AQ48" s="455"/>
      <c r="AR48" s="454"/>
      <c r="AS48" s="455"/>
      <c r="AT48" s="454"/>
      <c r="AU48" s="455"/>
      <c r="AV48" s="454"/>
      <c r="AW48" s="455"/>
      <c r="AX48" s="454"/>
      <c r="AY48" s="455"/>
      <c r="AZ48" s="454"/>
      <c r="BA48" s="455"/>
    </row>
    <row r="49" spans="2:53" ht="14.25" customHeight="1">
      <c r="B49" s="91"/>
      <c r="C49" s="92"/>
      <c r="D49" s="92"/>
      <c r="E49" s="488"/>
      <c r="J49" s="456"/>
      <c r="K49" s="268"/>
      <c r="L49" s="456"/>
      <c r="M49" s="268"/>
      <c r="N49" s="456"/>
      <c r="O49" s="268"/>
      <c r="P49" s="456"/>
      <c r="Q49" s="268"/>
      <c r="R49" s="456"/>
      <c r="S49" s="268"/>
      <c r="T49" s="456"/>
      <c r="U49" s="268"/>
      <c r="V49" s="456"/>
      <c r="W49" s="268"/>
      <c r="Y49" s="456"/>
      <c r="Z49" s="268"/>
      <c r="AA49" s="456"/>
      <c r="AB49" s="268"/>
      <c r="AC49" s="456"/>
      <c r="AD49" s="268"/>
      <c r="AE49" s="456"/>
      <c r="AF49" s="268"/>
      <c r="AG49" s="456"/>
      <c r="AH49" s="268"/>
      <c r="AI49" s="456"/>
      <c r="AJ49" s="268"/>
      <c r="AK49" s="456"/>
      <c r="AL49" s="268"/>
      <c r="AN49" s="456"/>
      <c r="AO49" s="268"/>
      <c r="AP49" s="456"/>
      <c r="AQ49" s="268"/>
      <c r="AR49" s="456"/>
      <c r="AS49" s="268"/>
      <c r="AT49" s="456"/>
      <c r="AU49" s="268"/>
      <c r="AV49" s="456"/>
      <c r="AW49" s="268"/>
      <c r="AX49" s="456"/>
      <c r="AY49" s="268"/>
      <c r="AZ49" s="456"/>
      <c r="BA49" s="268"/>
    </row>
    <row r="50" spans="1:53" s="3" customFormat="1" ht="22.5" customHeight="1">
      <c r="A50" s="405"/>
      <c r="B50" s="106" t="s">
        <v>127</v>
      </c>
      <c r="C50" s="91"/>
      <c r="D50" s="92"/>
      <c r="E50" s="92"/>
      <c r="G50" s="15"/>
      <c r="H50" s="93"/>
      <c r="I50" s="15"/>
      <c r="J50" s="456"/>
      <c r="K50" s="268"/>
      <c r="L50" s="456"/>
      <c r="M50" s="268"/>
      <c r="N50" s="456"/>
      <c r="O50" s="268"/>
      <c r="P50" s="456"/>
      <c r="Q50" s="268"/>
      <c r="R50" s="456"/>
      <c r="S50" s="268"/>
      <c r="T50" s="456"/>
      <c r="U50" s="268"/>
      <c r="V50" s="456"/>
      <c r="W50" s="268"/>
      <c r="Y50" s="456"/>
      <c r="Z50" s="268"/>
      <c r="AA50" s="456"/>
      <c r="AB50" s="268"/>
      <c r="AC50" s="456"/>
      <c r="AD50" s="268"/>
      <c r="AE50" s="456"/>
      <c r="AF50" s="268"/>
      <c r="AG50" s="456"/>
      <c r="AH50" s="268"/>
      <c r="AI50" s="456"/>
      <c r="AJ50" s="268"/>
      <c r="AK50" s="456"/>
      <c r="AL50" s="268"/>
      <c r="AN50" s="456"/>
      <c r="AO50" s="268"/>
      <c r="AP50" s="456"/>
      <c r="AQ50" s="268"/>
      <c r="AR50" s="456"/>
      <c r="AS50" s="268"/>
      <c r="AT50" s="456"/>
      <c r="AU50" s="268"/>
      <c r="AV50" s="456"/>
      <c r="AW50" s="268"/>
      <c r="AX50" s="456"/>
      <c r="AY50" s="268"/>
      <c r="AZ50" s="456"/>
      <c r="BA50" s="268"/>
    </row>
    <row r="51" spans="1:53" s="3" customFormat="1" ht="8.25" customHeight="1">
      <c r="A51" s="405"/>
      <c r="B51" s="90"/>
      <c r="C51" s="91"/>
      <c r="D51" s="92"/>
      <c r="E51" s="92"/>
      <c r="G51" s="15"/>
      <c r="H51" s="93"/>
      <c r="I51" s="15"/>
      <c r="J51" s="456"/>
      <c r="K51" s="268"/>
      <c r="L51" s="456"/>
      <c r="M51" s="268"/>
      <c r="N51" s="456"/>
      <c r="O51" s="268"/>
      <c r="P51" s="456"/>
      <c r="Q51" s="268"/>
      <c r="R51" s="456"/>
      <c r="S51" s="268"/>
      <c r="T51" s="456"/>
      <c r="U51" s="268"/>
      <c r="V51" s="456"/>
      <c r="W51" s="268"/>
      <c r="Y51" s="456"/>
      <c r="Z51" s="268"/>
      <c r="AA51" s="456"/>
      <c r="AB51" s="268"/>
      <c r="AC51" s="456"/>
      <c r="AD51" s="268"/>
      <c r="AE51" s="456"/>
      <c r="AF51" s="268"/>
      <c r="AG51" s="456"/>
      <c r="AH51" s="268"/>
      <c r="AI51" s="456"/>
      <c r="AJ51" s="268"/>
      <c r="AK51" s="456"/>
      <c r="AL51" s="268"/>
      <c r="AN51" s="456"/>
      <c r="AO51" s="268"/>
      <c r="AP51" s="456"/>
      <c r="AQ51" s="268"/>
      <c r="AR51" s="456"/>
      <c r="AS51" s="268"/>
      <c r="AT51" s="456"/>
      <c r="AU51" s="268"/>
      <c r="AV51" s="456"/>
      <c r="AW51" s="268"/>
      <c r="AX51" s="456"/>
      <c r="AY51" s="268"/>
      <c r="AZ51" s="456"/>
      <c r="BA51" s="268"/>
    </row>
    <row r="52" spans="1:53" s="25" customFormat="1" ht="15" customHeight="1">
      <c r="A52" s="144"/>
      <c r="B52" s="108" t="s">
        <v>386</v>
      </c>
      <c r="C52" s="109"/>
      <c r="D52" s="406"/>
      <c r="E52" s="406"/>
      <c r="F52" s="111"/>
      <c r="G52" s="112"/>
      <c r="H52" s="113" t="s">
        <v>126</v>
      </c>
      <c r="I52" s="112"/>
      <c r="J52" s="114">
        <v>4132</v>
      </c>
      <c r="K52" s="115">
        <v>3957</v>
      </c>
      <c r="L52" s="114">
        <v>4195</v>
      </c>
      <c r="M52" s="115">
        <v>4082</v>
      </c>
      <c r="N52" s="116">
        <v>8327</v>
      </c>
      <c r="O52" s="117">
        <v>8039</v>
      </c>
      <c r="P52" s="114">
        <v>4459</v>
      </c>
      <c r="Q52" s="115">
        <v>4210</v>
      </c>
      <c r="R52" s="114">
        <v>3778</v>
      </c>
      <c r="S52" s="115">
        <v>2015</v>
      </c>
      <c r="T52" s="116">
        <v>8237</v>
      </c>
      <c r="U52" s="407">
        <v>6225</v>
      </c>
      <c r="V52" s="114">
        <v>16564</v>
      </c>
      <c r="W52" s="115">
        <v>14264</v>
      </c>
      <c r="Y52" s="114">
        <v>3984</v>
      </c>
      <c r="Z52" s="115">
        <v>3767</v>
      </c>
      <c r="AA52" s="114">
        <v>4131</v>
      </c>
      <c r="AB52" s="115">
        <v>3978</v>
      </c>
      <c r="AC52" s="116">
        <v>8115</v>
      </c>
      <c r="AD52" s="117">
        <v>7745</v>
      </c>
      <c r="AE52" s="114">
        <f>'Group - conso accounts (1)'!AE24</f>
        <v>0</v>
      </c>
      <c r="AF52" s="115">
        <f>'Group - conso accounts (1)'!AF24</f>
        <v>0</v>
      </c>
      <c r="AG52" s="114">
        <f>'Group - conso accounts (1)'!AG24</f>
        <v>0</v>
      </c>
      <c r="AH52" s="115">
        <f>'Group - conso accounts (1)'!AH24</f>
        <v>0</v>
      </c>
      <c r="AI52" s="116">
        <f>'Group - conso accounts (1)'!AI24</f>
        <v>0</v>
      </c>
      <c r="AJ52" s="407">
        <f>'Group - conso accounts (1)'!AJ24</f>
        <v>0</v>
      </c>
      <c r="AK52" s="114">
        <f>'Group - conso accounts (1)'!AK24</f>
        <v>0</v>
      </c>
      <c r="AL52" s="115">
        <f>'Group - conso accounts (1)'!AL24</f>
        <v>0</v>
      </c>
      <c r="AN52" s="114">
        <v>3918</v>
      </c>
      <c r="AO52" s="115">
        <v>3716</v>
      </c>
      <c r="AP52" s="114"/>
      <c r="AQ52" s="115"/>
      <c r="AR52" s="116"/>
      <c r="AS52" s="117"/>
      <c r="AT52" s="114"/>
      <c r="AU52" s="115"/>
      <c r="AV52" s="114"/>
      <c r="AW52" s="115"/>
      <c r="AX52" s="116"/>
      <c r="AY52" s="407"/>
      <c r="AZ52" s="114"/>
      <c r="BA52" s="115"/>
    </row>
    <row r="53" spans="1:53" s="409" customFormat="1" ht="15" customHeight="1">
      <c r="A53" s="408"/>
      <c r="B53" s="135" t="s">
        <v>375</v>
      </c>
      <c r="E53" s="135"/>
      <c r="F53" s="135"/>
      <c r="G53" s="135"/>
      <c r="H53" s="410"/>
      <c r="I53" s="135"/>
      <c r="J53" s="411"/>
      <c r="K53" s="412">
        <f>(K52-J52)/J52</f>
        <v>-0.042</v>
      </c>
      <c r="L53" s="411"/>
      <c r="M53" s="412">
        <f>(M52-L52)/L52</f>
        <v>-0.027</v>
      </c>
      <c r="N53" s="413"/>
      <c r="O53" s="414">
        <f>(O52-N52)/N52</f>
        <v>-0.035</v>
      </c>
      <c r="P53" s="411"/>
      <c r="Q53" s="412">
        <f>(Q52-P52)/P52</f>
        <v>-0.056</v>
      </c>
      <c r="R53" s="411"/>
      <c r="S53" s="412">
        <f>(S52-R52)/R52</f>
        <v>-0.467</v>
      </c>
      <c r="T53" s="413"/>
      <c r="U53" s="415">
        <f>(U52-T52)/T52</f>
        <v>-0.244</v>
      </c>
      <c r="V53" s="411"/>
      <c r="W53" s="412">
        <f>(W52-V52)/V52</f>
        <v>-0.139</v>
      </c>
      <c r="Y53" s="411"/>
      <c r="Z53" s="412">
        <f>(Z52-Y52)/Y52</f>
        <v>-0.054</v>
      </c>
      <c r="AA53" s="411"/>
      <c r="AB53" s="412">
        <f>(AB52-AA52)/AA52</f>
        <v>-0.037</v>
      </c>
      <c r="AC53" s="413"/>
      <c r="AD53" s="414">
        <f>(AD52-AC52)/AC52</f>
        <v>-0.046</v>
      </c>
      <c r="AE53" s="411"/>
      <c r="AF53" s="412" t="e">
        <f>(AF52-AE52)/AE52</f>
        <v>#DIV/0!</v>
      </c>
      <c r="AG53" s="411"/>
      <c r="AH53" s="412" t="e">
        <f>(AH52-AG52)/AG52</f>
        <v>#DIV/0!</v>
      </c>
      <c r="AI53" s="413"/>
      <c r="AJ53" s="415" t="e">
        <f>(AJ52-AI52)/AI52</f>
        <v>#DIV/0!</v>
      </c>
      <c r="AK53" s="411"/>
      <c r="AL53" s="412" t="e">
        <f>(AL52-AK52)/AK52</f>
        <v>#DIV/0!</v>
      </c>
      <c r="AN53" s="411"/>
      <c r="AO53" s="412">
        <v>-0.052</v>
      </c>
      <c r="AP53" s="411"/>
      <c r="AQ53" s="412"/>
      <c r="AR53" s="413"/>
      <c r="AS53" s="414"/>
      <c r="AT53" s="411"/>
      <c r="AU53" s="412"/>
      <c r="AV53" s="411"/>
      <c r="AW53" s="412"/>
      <c r="AX53" s="413"/>
      <c r="AY53" s="415"/>
      <c r="AZ53" s="411"/>
      <c r="BA53" s="412"/>
    </row>
    <row r="54" spans="1:53" s="417" customFormat="1" ht="15" customHeight="1">
      <c r="A54" s="416"/>
      <c r="B54" s="135" t="s">
        <v>376</v>
      </c>
      <c r="E54" s="418"/>
      <c r="H54" s="459"/>
      <c r="J54" s="411"/>
      <c r="K54" s="412"/>
      <c r="L54" s="411"/>
      <c r="M54" s="412"/>
      <c r="N54" s="413"/>
      <c r="O54" s="414"/>
      <c r="P54" s="411"/>
      <c r="Q54" s="412"/>
      <c r="R54" s="411"/>
      <c r="S54" s="412"/>
      <c r="T54" s="413"/>
      <c r="U54" s="415"/>
      <c r="V54" s="411"/>
      <c r="W54" s="412"/>
      <c r="Y54" s="411"/>
      <c r="Z54" s="412">
        <f>(Z52-K52)/K52</f>
        <v>-0.048</v>
      </c>
      <c r="AA54" s="411"/>
      <c r="AB54" s="412">
        <f>(AB52-M52)/M52-0.001</f>
        <v>-0.026</v>
      </c>
      <c r="AC54" s="413"/>
      <c r="AD54" s="414">
        <f>(AD52-O52)/O52</f>
        <v>-0.037</v>
      </c>
      <c r="AE54" s="411"/>
      <c r="AF54" s="412">
        <f>(AF52-Q52)/Q52</f>
        <v>-1</v>
      </c>
      <c r="AG54" s="411"/>
      <c r="AH54" s="412">
        <f>(AH52-S52)/S52</f>
        <v>-1</v>
      </c>
      <c r="AI54" s="413"/>
      <c r="AJ54" s="415">
        <f>(AJ52-U52)/U52</f>
        <v>-1</v>
      </c>
      <c r="AK54" s="411"/>
      <c r="AL54" s="412">
        <f>(AL52-W52)/W52</f>
        <v>-1</v>
      </c>
      <c r="AN54" s="411"/>
      <c r="AO54" s="412">
        <v>-0.014</v>
      </c>
      <c r="AP54" s="411"/>
      <c r="AQ54" s="412"/>
      <c r="AR54" s="413"/>
      <c r="AS54" s="414"/>
      <c r="AT54" s="411"/>
      <c r="AU54" s="412"/>
      <c r="AV54" s="411"/>
      <c r="AW54" s="412"/>
      <c r="AX54" s="413"/>
      <c r="AY54" s="415"/>
      <c r="AZ54" s="411"/>
      <c r="BA54" s="412"/>
    </row>
    <row r="55" spans="1:53" s="91" customFormat="1" ht="15" customHeight="1">
      <c r="A55" s="421"/>
      <c r="B55" s="122"/>
      <c r="C55" s="122" t="s">
        <v>377</v>
      </c>
      <c r="D55" s="123"/>
      <c r="E55" s="124"/>
      <c r="F55" s="125"/>
      <c r="G55" s="126"/>
      <c r="H55" s="193"/>
      <c r="I55" s="126"/>
      <c r="J55" s="422"/>
      <c r="K55" s="423"/>
      <c r="L55" s="424"/>
      <c r="M55" s="425"/>
      <c r="N55" s="426">
        <v>4970</v>
      </c>
      <c r="O55" s="427">
        <v>4925</v>
      </c>
      <c r="P55" s="424"/>
      <c r="Q55" s="425"/>
      <c r="R55" s="422"/>
      <c r="S55" s="425"/>
      <c r="T55" s="426">
        <v>4820</v>
      </c>
      <c r="U55" s="429">
        <v>4344</v>
      </c>
      <c r="V55" s="424">
        <v>9790</v>
      </c>
      <c r="W55" s="423">
        <v>9268</v>
      </c>
      <c r="Y55" s="422"/>
      <c r="Z55" s="423"/>
      <c r="AA55" s="424"/>
      <c r="AB55" s="425"/>
      <c r="AC55" s="426">
        <v>4941.64</v>
      </c>
      <c r="AD55" s="427">
        <v>4660</v>
      </c>
      <c r="AE55" s="424"/>
      <c r="AF55" s="425"/>
      <c r="AG55" s="422"/>
      <c r="AH55" s="425"/>
      <c r="AI55" s="426">
        <v>4364</v>
      </c>
      <c r="AJ55" s="429">
        <v>4153</v>
      </c>
      <c r="AK55" s="424">
        <v>9306</v>
      </c>
      <c r="AL55" s="423">
        <v>8813</v>
      </c>
      <c r="AN55" s="422"/>
      <c r="AO55" s="423"/>
      <c r="AP55" s="424"/>
      <c r="AQ55" s="425"/>
      <c r="AR55" s="426"/>
      <c r="AS55" s="427"/>
      <c r="AT55" s="424"/>
      <c r="AU55" s="425"/>
      <c r="AV55" s="422"/>
      <c r="AW55" s="425"/>
      <c r="AX55" s="426"/>
      <c r="AY55" s="429"/>
      <c r="AZ55" s="424"/>
      <c r="BA55" s="423"/>
    </row>
    <row r="56" spans="1:53" s="490" customFormat="1" ht="15" customHeight="1">
      <c r="A56" s="489"/>
      <c r="C56" s="135" t="s">
        <v>375</v>
      </c>
      <c r="E56" s="135"/>
      <c r="H56" s="458"/>
      <c r="J56" s="411"/>
      <c r="K56" s="412"/>
      <c r="L56" s="411"/>
      <c r="M56" s="412"/>
      <c r="N56" s="413"/>
      <c r="O56" s="414">
        <f>(O55-N55)/N55</f>
        <v>-0.009</v>
      </c>
      <c r="P56" s="411"/>
      <c r="Q56" s="412"/>
      <c r="R56" s="411"/>
      <c r="S56" s="412"/>
      <c r="T56" s="413"/>
      <c r="U56" s="415">
        <f>(U55-T55)/T55</f>
        <v>-0.099</v>
      </c>
      <c r="V56" s="411"/>
      <c r="W56" s="412">
        <f>(W55-V55)/V55</f>
        <v>-0.053</v>
      </c>
      <c r="X56" s="491"/>
      <c r="Y56" s="411"/>
      <c r="Z56" s="412"/>
      <c r="AA56" s="411"/>
      <c r="AB56" s="412"/>
      <c r="AC56" s="413"/>
      <c r="AD56" s="414">
        <f>(AD55-AC55)/AC55</f>
        <v>-0.057</v>
      </c>
      <c r="AE56" s="411"/>
      <c r="AF56" s="412"/>
      <c r="AG56" s="411"/>
      <c r="AH56" s="412"/>
      <c r="AI56" s="413"/>
      <c r="AJ56" s="415">
        <f>(AJ55-AI55)/AI55</f>
        <v>-0.048</v>
      </c>
      <c r="AK56" s="411"/>
      <c r="AL56" s="412">
        <f>(AL55-AK55)/AK55</f>
        <v>-0.053</v>
      </c>
      <c r="AM56" s="491"/>
      <c r="AN56" s="411"/>
      <c r="AO56" s="412"/>
      <c r="AP56" s="411"/>
      <c r="AQ56" s="412"/>
      <c r="AR56" s="413"/>
      <c r="AS56" s="414"/>
      <c r="AT56" s="411"/>
      <c r="AU56" s="412"/>
      <c r="AV56" s="411"/>
      <c r="AW56" s="412"/>
      <c r="AX56" s="413"/>
      <c r="AY56" s="415"/>
      <c r="AZ56" s="411"/>
      <c r="BA56" s="412"/>
    </row>
    <row r="57" spans="1:53" s="490" customFormat="1" ht="15" customHeight="1">
      <c r="A57" s="489"/>
      <c r="C57" s="135" t="s">
        <v>376</v>
      </c>
      <c r="E57" s="135"/>
      <c r="H57" s="458"/>
      <c r="J57" s="411"/>
      <c r="K57" s="412"/>
      <c r="L57" s="411"/>
      <c r="M57" s="412"/>
      <c r="N57" s="413"/>
      <c r="O57" s="414"/>
      <c r="P57" s="411"/>
      <c r="Q57" s="412"/>
      <c r="R57" s="411"/>
      <c r="S57" s="412"/>
      <c r="T57" s="413"/>
      <c r="U57" s="415"/>
      <c r="V57" s="411"/>
      <c r="W57" s="412"/>
      <c r="X57" s="412"/>
      <c r="Y57" s="411"/>
      <c r="Z57" s="412"/>
      <c r="AA57" s="411"/>
      <c r="AB57" s="412"/>
      <c r="AC57" s="413"/>
      <c r="AD57" s="414">
        <f>(AD55-O55)/O55</f>
        <v>-0.054</v>
      </c>
      <c r="AE57" s="411"/>
      <c r="AF57" s="412"/>
      <c r="AG57" s="411"/>
      <c r="AH57" s="412"/>
      <c r="AI57" s="413"/>
      <c r="AJ57" s="415">
        <f>(AJ55-U55)/U55</f>
        <v>-0.044</v>
      </c>
      <c r="AK57" s="411"/>
      <c r="AL57" s="412">
        <f>(AL55-W55)/W55</f>
        <v>-0.049</v>
      </c>
      <c r="AM57" s="412"/>
      <c r="AN57" s="411"/>
      <c r="AO57" s="412"/>
      <c r="AP57" s="411"/>
      <c r="AQ57" s="412"/>
      <c r="AR57" s="413"/>
      <c r="AS57" s="414"/>
      <c r="AT57" s="411"/>
      <c r="AU57" s="412"/>
      <c r="AV57" s="411"/>
      <c r="AW57" s="412"/>
      <c r="AX57" s="413"/>
      <c r="AY57" s="415"/>
      <c r="AZ57" s="411"/>
      <c r="BA57" s="412"/>
    </row>
    <row r="58" spans="1:53" s="91" customFormat="1" ht="15" customHeight="1">
      <c r="A58" s="421"/>
      <c r="B58" s="122"/>
      <c r="C58" s="122" t="s">
        <v>378</v>
      </c>
      <c r="D58" s="123"/>
      <c r="E58" s="124"/>
      <c r="F58" s="125"/>
      <c r="G58" s="126"/>
      <c r="H58" s="193"/>
      <c r="I58" s="126"/>
      <c r="J58" s="422"/>
      <c r="K58" s="423"/>
      <c r="L58" s="424"/>
      <c r="M58" s="425"/>
      <c r="N58" s="426">
        <v>273</v>
      </c>
      <c r="O58" s="427">
        <v>350</v>
      </c>
      <c r="P58" s="424"/>
      <c r="Q58" s="425"/>
      <c r="R58" s="422"/>
      <c r="S58" s="425"/>
      <c r="T58" s="426">
        <v>341</v>
      </c>
      <c r="U58" s="429">
        <v>380</v>
      </c>
      <c r="V58" s="424">
        <v>614</v>
      </c>
      <c r="W58" s="423">
        <v>729</v>
      </c>
      <c r="Y58" s="422"/>
      <c r="Z58" s="423"/>
      <c r="AA58" s="424"/>
      <c r="AB58" s="425"/>
      <c r="AC58" s="426">
        <v>350</v>
      </c>
      <c r="AD58" s="427">
        <v>365</v>
      </c>
      <c r="AE58" s="424"/>
      <c r="AF58" s="425"/>
      <c r="AG58" s="422"/>
      <c r="AH58" s="425"/>
      <c r="AI58" s="426">
        <v>380</v>
      </c>
      <c r="AJ58" s="429">
        <v>399</v>
      </c>
      <c r="AK58" s="424">
        <v>730</v>
      </c>
      <c r="AL58" s="423">
        <v>765</v>
      </c>
      <c r="AN58" s="422"/>
      <c r="AO58" s="423"/>
      <c r="AP58" s="424"/>
      <c r="AQ58" s="425"/>
      <c r="AR58" s="426"/>
      <c r="AS58" s="427"/>
      <c r="AT58" s="424"/>
      <c r="AU58" s="425"/>
      <c r="AV58" s="422"/>
      <c r="AW58" s="425"/>
      <c r="AX58" s="426"/>
      <c r="AY58" s="429"/>
      <c r="AZ58" s="424"/>
      <c r="BA58" s="423"/>
    </row>
    <row r="59" spans="1:53" s="490" customFormat="1" ht="15" customHeight="1">
      <c r="A59" s="489"/>
      <c r="C59" s="135" t="s">
        <v>375</v>
      </c>
      <c r="E59" s="135"/>
      <c r="H59" s="458"/>
      <c r="J59" s="411"/>
      <c r="K59" s="412"/>
      <c r="L59" s="411"/>
      <c r="M59" s="412"/>
      <c r="N59" s="413"/>
      <c r="O59" s="414">
        <f>(O58-N58)/N58+0.4%</f>
        <v>0.286</v>
      </c>
      <c r="P59" s="411"/>
      <c r="Q59" s="412"/>
      <c r="R59" s="411"/>
      <c r="S59" s="412"/>
      <c r="T59" s="413"/>
      <c r="U59" s="415">
        <f>(U58-T58)/T58-0.2%</f>
        <v>0.112</v>
      </c>
      <c r="V59" s="411"/>
      <c r="W59" s="412">
        <f>(W58-V58)/V58</f>
        <v>0.187</v>
      </c>
      <c r="X59" s="491"/>
      <c r="Y59" s="411"/>
      <c r="Z59" s="412"/>
      <c r="AA59" s="411"/>
      <c r="AB59" s="412"/>
      <c r="AC59" s="413"/>
      <c r="AD59" s="414">
        <f>(AD58-AC58)/AC58</f>
        <v>0.043</v>
      </c>
      <c r="AE59" s="411"/>
      <c r="AF59" s="412"/>
      <c r="AG59" s="411"/>
      <c r="AH59" s="412"/>
      <c r="AI59" s="413"/>
      <c r="AJ59" s="415">
        <f>(AJ58-AI58)/AI58+0.001</f>
        <v>0.051000000000000004</v>
      </c>
      <c r="AK59" s="411"/>
      <c r="AL59" s="412">
        <f>(AL58-AK58)/AK58-0.001</f>
        <v>0.047</v>
      </c>
      <c r="AM59" s="491"/>
      <c r="AN59" s="411"/>
      <c r="AO59" s="412"/>
      <c r="AP59" s="411"/>
      <c r="AQ59" s="412"/>
      <c r="AR59" s="413"/>
      <c r="AS59" s="414"/>
      <c r="AT59" s="411"/>
      <c r="AU59" s="412"/>
      <c r="AV59" s="411"/>
      <c r="AW59" s="412"/>
      <c r="AX59" s="413"/>
      <c r="AY59" s="415"/>
      <c r="AZ59" s="411"/>
      <c r="BA59" s="412"/>
    </row>
    <row r="60" spans="1:53" s="490" customFormat="1" ht="15" customHeight="1">
      <c r="A60" s="489"/>
      <c r="C60" s="135" t="s">
        <v>376</v>
      </c>
      <c r="E60" s="135"/>
      <c r="H60" s="458"/>
      <c r="J60" s="411"/>
      <c r="K60" s="412"/>
      <c r="L60" s="411"/>
      <c r="M60" s="412"/>
      <c r="N60" s="413"/>
      <c r="O60" s="414"/>
      <c r="P60" s="411"/>
      <c r="Q60" s="412"/>
      <c r="R60" s="411"/>
      <c r="S60" s="412"/>
      <c r="T60" s="413"/>
      <c r="U60" s="415"/>
      <c r="V60" s="411"/>
      <c r="W60" s="412"/>
      <c r="X60" s="412"/>
      <c r="Y60" s="411"/>
      <c r="Z60" s="412"/>
      <c r="AA60" s="411"/>
      <c r="AB60" s="412"/>
      <c r="AC60" s="413"/>
      <c r="AD60" s="414">
        <f>(AD58-O58)/O58+0.2%</f>
        <v>0.045</v>
      </c>
      <c r="AE60" s="411"/>
      <c r="AF60" s="412"/>
      <c r="AG60" s="411"/>
      <c r="AH60" s="412"/>
      <c r="AI60" s="413"/>
      <c r="AJ60" s="415">
        <f>(AJ58-U58)/U58+0.002</f>
        <v>0.052000000000000005</v>
      </c>
      <c r="AK60" s="411"/>
      <c r="AL60" s="412">
        <f>(AL58-W58)/W58</f>
        <v>0.049</v>
      </c>
      <c r="AM60" s="412"/>
      <c r="AN60" s="411"/>
      <c r="AO60" s="412"/>
      <c r="AP60" s="411"/>
      <c r="AQ60" s="412"/>
      <c r="AR60" s="413"/>
      <c r="AS60" s="414"/>
      <c r="AT60" s="411"/>
      <c r="AU60" s="412"/>
      <c r="AV60" s="411"/>
      <c r="AW60" s="412"/>
      <c r="AX60" s="413"/>
      <c r="AY60" s="415"/>
      <c r="AZ60" s="411"/>
      <c r="BA60" s="412"/>
    </row>
    <row r="61" spans="1:53" s="91" customFormat="1" ht="15" customHeight="1">
      <c r="A61" s="421"/>
      <c r="B61" s="122"/>
      <c r="C61" s="122" t="s">
        <v>387</v>
      </c>
      <c r="D61" s="123"/>
      <c r="E61" s="124"/>
      <c r="F61" s="125"/>
      <c r="G61" s="126"/>
      <c r="H61" s="193"/>
      <c r="I61" s="126"/>
      <c r="J61" s="422"/>
      <c r="K61" s="423"/>
      <c r="L61" s="424"/>
      <c r="M61" s="425"/>
      <c r="N61" s="426">
        <v>893</v>
      </c>
      <c r="O61" s="427">
        <v>722</v>
      </c>
      <c r="P61" s="424"/>
      <c r="Q61" s="425"/>
      <c r="R61" s="422"/>
      <c r="S61" s="425"/>
      <c r="T61" s="426">
        <v>848</v>
      </c>
      <c r="U61" s="429">
        <v>740</v>
      </c>
      <c r="V61" s="424">
        <v>1740</v>
      </c>
      <c r="W61" s="423">
        <v>1462</v>
      </c>
      <c r="Y61" s="422"/>
      <c r="Z61" s="423"/>
      <c r="AA61" s="424"/>
      <c r="AB61" s="425"/>
      <c r="AC61" s="426">
        <v>807</v>
      </c>
      <c r="AD61" s="427">
        <v>723</v>
      </c>
      <c r="AE61" s="424"/>
      <c r="AF61" s="425"/>
      <c r="AG61" s="422"/>
      <c r="AH61" s="425"/>
      <c r="AI61" s="426">
        <v>776</v>
      </c>
      <c r="AJ61" s="429">
        <v>457</v>
      </c>
      <c r="AK61" s="424">
        <v>1582</v>
      </c>
      <c r="AL61" s="423">
        <v>1180</v>
      </c>
      <c r="AN61" s="422"/>
      <c r="AO61" s="423"/>
      <c r="AP61" s="424"/>
      <c r="AQ61" s="425"/>
      <c r="AR61" s="426"/>
      <c r="AS61" s="427"/>
      <c r="AT61" s="424"/>
      <c r="AU61" s="425"/>
      <c r="AV61" s="422"/>
      <c r="AW61" s="425"/>
      <c r="AX61" s="426"/>
      <c r="AY61" s="429"/>
      <c r="AZ61" s="424"/>
      <c r="BA61" s="423"/>
    </row>
    <row r="62" spans="1:53" s="490" customFormat="1" ht="15" customHeight="1">
      <c r="A62" s="489"/>
      <c r="C62" s="135" t="s">
        <v>375</v>
      </c>
      <c r="E62" s="135"/>
      <c r="H62" s="458"/>
      <c r="J62" s="411"/>
      <c r="K62" s="412"/>
      <c r="L62" s="411"/>
      <c r="M62" s="412"/>
      <c r="N62" s="413"/>
      <c r="O62" s="414">
        <f>(O61-N61)/N61+0.1%</f>
        <v>-0.19</v>
      </c>
      <c r="P62" s="411"/>
      <c r="Q62" s="412"/>
      <c r="R62" s="411"/>
      <c r="S62" s="412"/>
      <c r="T62" s="413"/>
      <c r="U62" s="415">
        <f>(U61-T61)/T61</f>
        <v>-0.127</v>
      </c>
      <c r="V62" s="411"/>
      <c r="W62" s="412">
        <f>(W61-V61)/V61</f>
        <v>-0.16</v>
      </c>
      <c r="X62" s="491"/>
      <c r="Y62" s="411"/>
      <c r="Z62" s="412"/>
      <c r="AA62" s="411"/>
      <c r="AB62" s="412"/>
      <c r="AC62" s="413"/>
      <c r="AD62" s="414">
        <f>(AD61-AC61)/AC61</f>
        <v>-0.104</v>
      </c>
      <c r="AE62" s="411"/>
      <c r="AF62" s="412"/>
      <c r="AG62" s="411"/>
      <c r="AH62" s="412"/>
      <c r="AI62" s="413"/>
      <c r="AJ62" s="415">
        <f>(AJ61-AI61)/AI61</f>
        <v>-0.411</v>
      </c>
      <c r="AK62" s="411"/>
      <c r="AL62" s="412">
        <f>(AL61-AK61)/AK61-0.001</f>
        <v>-0.255</v>
      </c>
      <c r="AM62" s="491"/>
      <c r="AN62" s="411"/>
      <c r="AO62" s="412"/>
      <c r="AP62" s="411"/>
      <c r="AQ62" s="412"/>
      <c r="AR62" s="413"/>
      <c r="AS62" s="414"/>
      <c r="AT62" s="411"/>
      <c r="AU62" s="412"/>
      <c r="AV62" s="411"/>
      <c r="AW62" s="412"/>
      <c r="AX62" s="413"/>
      <c r="AY62" s="415"/>
      <c r="AZ62" s="411"/>
      <c r="BA62" s="412"/>
    </row>
    <row r="63" spans="1:53" s="490" customFormat="1" ht="15" customHeight="1">
      <c r="A63" s="489"/>
      <c r="C63" s="135" t="s">
        <v>376</v>
      </c>
      <c r="E63" s="135"/>
      <c r="H63" s="458"/>
      <c r="J63" s="411"/>
      <c r="K63" s="412"/>
      <c r="L63" s="411"/>
      <c r="M63" s="412"/>
      <c r="N63" s="413"/>
      <c r="O63" s="414"/>
      <c r="P63" s="411"/>
      <c r="Q63" s="412"/>
      <c r="R63" s="411"/>
      <c r="S63" s="412"/>
      <c r="T63" s="413"/>
      <c r="U63" s="415"/>
      <c r="V63" s="411"/>
      <c r="W63" s="412"/>
      <c r="X63" s="412"/>
      <c r="Y63" s="411"/>
      <c r="Z63" s="412"/>
      <c r="AA63" s="411"/>
      <c r="AB63" s="412"/>
      <c r="AC63" s="413"/>
      <c r="AD63" s="414">
        <f>(AD61-O61)/O61</f>
        <v>0.001</v>
      </c>
      <c r="AE63" s="411"/>
      <c r="AF63" s="412"/>
      <c r="AG63" s="411"/>
      <c r="AH63" s="412"/>
      <c r="AI63" s="413"/>
      <c r="AJ63" s="415">
        <f>(AJ61-U61)/U61</f>
        <v>-0.382</v>
      </c>
      <c r="AK63" s="411"/>
      <c r="AL63" s="412">
        <f>(AL61-W61)/W61</f>
        <v>-0.193</v>
      </c>
      <c r="AM63" s="412"/>
      <c r="AN63" s="411"/>
      <c r="AO63" s="412"/>
      <c r="AP63" s="411"/>
      <c r="AQ63" s="412"/>
      <c r="AR63" s="413"/>
      <c r="AS63" s="414"/>
      <c r="AT63" s="411"/>
      <c r="AU63" s="412"/>
      <c r="AV63" s="411"/>
      <c r="AW63" s="412"/>
      <c r="AX63" s="413"/>
      <c r="AY63" s="415"/>
      <c r="AZ63" s="411"/>
      <c r="BA63" s="412"/>
    </row>
    <row r="64" spans="1:53" s="91" customFormat="1" ht="15" customHeight="1">
      <c r="A64" s="421"/>
      <c r="B64" s="122"/>
      <c r="C64" s="122" t="s">
        <v>380</v>
      </c>
      <c r="D64" s="123"/>
      <c r="E64" s="124"/>
      <c r="F64" s="125"/>
      <c r="G64" s="126"/>
      <c r="H64" s="193"/>
      <c r="I64" s="126"/>
      <c r="J64" s="422"/>
      <c r="K64" s="423"/>
      <c r="L64" s="424"/>
      <c r="M64" s="425"/>
      <c r="N64" s="426">
        <v>1518</v>
      </c>
      <c r="O64" s="427">
        <v>1417</v>
      </c>
      <c r="P64" s="424"/>
      <c r="Q64" s="425"/>
      <c r="R64" s="422"/>
      <c r="S64" s="425"/>
      <c r="T64" s="426">
        <v>1499</v>
      </c>
      <c r="U64" s="429">
        <v>1317</v>
      </c>
      <c r="V64" s="424">
        <v>3018</v>
      </c>
      <c r="W64" s="423">
        <v>2733</v>
      </c>
      <c r="Y64" s="422"/>
      <c r="Z64" s="423"/>
      <c r="AA64" s="424"/>
      <c r="AB64" s="425"/>
      <c r="AC64" s="426">
        <v>1419</v>
      </c>
      <c r="AD64" s="427">
        <v>1360</v>
      </c>
      <c r="AE64" s="424"/>
      <c r="AF64" s="425"/>
      <c r="AG64" s="422"/>
      <c r="AH64" s="425"/>
      <c r="AI64" s="426">
        <v>1695</v>
      </c>
      <c r="AJ64" s="429">
        <v>1581</v>
      </c>
      <c r="AK64" s="424">
        <v>3114</v>
      </c>
      <c r="AL64" s="423">
        <v>2941</v>
      </c>
      <c r="AN64" s="422"/>
      <c r="AO64" s="423"/>
      <c r="AP64" s="424"/>
      <c r="AQ64" s="425"/>
      <c r="AR64" s="426"/>
      <c r="AS64" s="427"/>
      <c r="AT64" s="424"/>
      <c r="AU64" s="425"/>
      <c r="AV64" s="422"/>
      <c r="AW64" s="425"/>
      <c r="AX64" s="426"/>
      <c r="AY64" s="429"/>
      <c r="AZ64" s="424"/>
      <c r="BA64" s="423"/>
    </row>
    <row r="65" spans="1:53" s="490" customFormat="1" ht="15" customHeight="1">
      <c r="A65" s="489"/>
      <c r="C65" s="135" t="s">
        <v>375</v>
      </c>
      <c r="E65" s="135"/>
      <c r="H65" s="458"/>
      <c r="J65" s="411"/>
      <c r="K65" s="412"/>
      <c r="L65" s="411"/>
      <c r="M65" s="412"/>
      <c r="N65" s="413"/>
      <c r="O65" s="414">
        <f>(O64-N64)/N64</f>
        <v>-0.067</v>
      </c>
      <c r="P65" s="411"/>
      <c r="Q65" s="412"/>
      <c r="R65" s="411"/>
      <c r="S65" s="412"/>
      <c r="T65" s="413"/>
      <c r="U65" s="415">
        <f>(U64-T64)/T64-0.1%</f>
        <v>-0.122</v>
      </c>
      <c r="V65" s="411"/>
      <c r="W65" s="412">
        <f>(W64-V64)/V64</f>
        <v>-0.094</v>
      </c>
      <c r="X65" s="491"/>
      <c r="Y65" s="411"/>
      <c r="Z65" s="412"/>
      <c r="AA65" s="411"/>
      <c r="AB65" s="412"/>
      <c r="AC65" s="413"/>
      <c r="AD65" s="414">
        <f>(AD64-AC64)/AC64</f>
        <v>-0.042</v>
      </c>
      <c r="AE65" s="411"/>
      <c r="AF65" s="412"/>
      <c r="AG65" s="411"/>
      <c r="AH65" s="412"/>
      <c r="AI65" s="413"/>
      <c r="AJ65" s="415">
        <f>(AJ64-AI64)/AI64</f>
        <v>-0.067</v>
      </c>
      <c r="AK65" s="411"/>
      <c r="AL65" s="412">
        <f>(AL64-AK64)/AK64</f>
        <v>-0.056</v>
      </c>
      <c r="AM65" s="491"/>
      <c r="AN65" s="411"/>
      <c r="AO65" s="412"/>
      <c r="AP65" s="411"/>
      <c r="AQ65" s="412"/>
      <c r="AR65" s="413"/>
      <c r="AS65" s="414"/>
      <c r="AT65" s="411"/>
      <c r="AU65" s="412"/>
      <c r="AV65" s="411"/>
      <c r="AW65" s="412"/>
      <c r="AX65" s="413"/>
      <c r="AY65" s="415"/>
      <c r="AZ65" s="411"/>
      <c r="BA65" s="412"/>
    </row>
    <row r="66" spans="1:53" s="490" customFormat="1" ht="15" customHeight="1">
      <c r="A66" s="489"/>
      <c r="C66" s="135" t="s">
        <v>376</v>
      </c>
      <c r="E66" s="135"/>
      <c r="H66" s="458"/>
      <c r="J66" s="411"/>
      <c r="K66" s="412"/>
      <c r="L66" s="411"/>
      <c r="M66" s="412"/>
      <c r="N66" s="413"/>
      <c r="O66" s="414"/>
      <c r="P66" s="411"/>
      <c r="Q66" s="412"/>
      <c r="R66" s="411"/>
      <c r="S66" s="412"/>
      <c r="T66" s="413"/>
      <c r="U66" s="415"/>
      <c r="V66" s="411"/>
      <c r="W66" s="412"/>
      <c r="X66" s="412"/>
      <c r="Y66" s="411"/>
      <c r="Z66" s="412"/>
      <c r="AA66" s="411"/>
      <c r="AB66" s="412"/>
      <c r="AC66" s="413"/>
      <c r="AD66" s="414">
        <f>(AD64-O64)/O64</f>
        <v>-0.04</v>
      </c>
      <c r="AE66" s="411"/>
      <c r="AF66" s="412"/>
      <c r="AG66" s="411"/>
      <c r="AH66" s="412"/>
      <c r="AI66" s="413"/>
      <c r="AJ66" s="415">
        <f>(AJ64-U64)/U64-0.001</f>
        <v>0.199</v>
      </c>
      <c r="AK66" s="411"/>
      <c r="AL66" s="412">
        <f>(AL64-W64)/W64</f>
        <v>0.076</v>
      </c>
      <c r="AM66" s="412"/>
      <c r="AN66" s="411"/>
      <c r="AO66" s="412"/>
      <c r="AP66" s="411"/>
      <c r="AQ66" s="412"/>
      <c r="AR66" s="413"/>
      <c r="AS66" s="414"/>
      <c r="AT66" s="411"/>
      <c r="AU66" s="412"/>
      <c r="AV66" s="411"/>
      <c r="AW66" s="412"/>
      <c r="AX66" s="413"/>
      <c r="AY66" s="415"/>
      <c r="AZ66" s="411"/>
      <c r="BA66" s="412"/>
    </row>
    <row r="67" spans="1:53" s="91" customFormat="1" ht="15" customHeight="1">
      <c r="A67" s="421"/>
      <c r="B67" s="122"/>
      <c r="C67" s="122" t="s">
        <v>381</v>
      </c>
      <c r="D67" s="123"/>
      <c r="E67" s="124"/>
      <c r="F67" s="125"/>
      <c r="G67" s="126"/>
      <c r="H67" s="193"/>
      <c r="I67" s="126"/>
      <c r="J67" s="422"/>
      <c r="K67" s="423"/>
      <c r="L67" s="424"/>
      <c r="M67" s="425"/>
      <c r="N67" s="426">
        <v>788</v>
      </c>
      <c r="O67" s="427">
        <v>780</v>
      </c>
      <c r="P67" s="424"/>
      <c r="Q67" s="425"/>
      <c r="R67" s="422"/>
      <c r="S67" s="425"/>
      <c r="T67" s="426">
        <v>788</v>
      </c>
      <c r="U67" s="429">
        <v>719</v>
      </c>
      <c r="V67" s="424">
        <v>1577</v>
      </c>
      <c r="W67" s="423">
        <v>1499</v>
      </c>
      <c r="Y67" s="422"/>
      <c r="Z67" s="423"/>
      <c r="AA67" s="424"/>
      <c r="AB67" s="425"/>
      <c r="AC67" s="426">
        <v>737</v>
      </c>
      <c r="AD67" s="427">
        <v>686</v>
      </c>
      <c r="AE67" s="424"/>
      <c r="AF67" s="425"/>
      <c r="AG67" s="422"/>
      <c r="AH67" s="425"/>
      <c r="AI67" s="426">
        <v>644</v>
      </c>
      <c r="AJ67" s="429">
        <v>614</v>
      </c>
      <c r="AK67" s="424">
        <v>1381</v>
      </c>
      <c r="AL67" s="423">
        <v>1299</v>
      </c>
      <c r="AN67" s="422"/>
      <c r="AO67" s="423"/>
      <c r="AP67" s="424"/>
      <c r="AQ67" s="425"/>
      <c r="AR67" s="426"/>
      <c r="AS67" s="427"/>
      <c r="AT67" s="424"/>
      <c r="AU67" s="425"/>
      <c r="AV67" s="422"/>
      <c r="AW67" s="425"/>
      <c r="AX67" s="426"/>
      <c r="AY67" s="429"/>
      <c r="AZ67" s="424"/>
      <c r="BA67" s="423"/>
    </row>
    <row r="68" spans="1:53" s="490" customFormat="1" ht="15" customHeight="1">
      <c r="A68" s="489"/>
      <c r="C68" s="135" t="s">
        <v>375</v>
      </c>
      <c r="E68" s="135"/>
      <c r="H68" s="458"/>
      <c r="J68" s="411"/>
      <c r="K68" s="412"/>
      <c r="L68" s="411"/>
      <c r="M68" s="412"/>
      <c r="N68" s="413"/>
      <c r="O68" s="414">
        <f>(O67-N67)/N67</f>
        <v>-0.01</v>
      </c>
      <c r="P68" s="411"/>
      <c r="Q68" s="412"/>
      <c r="R68" s="411"/>
      <c r="S68" s="412"/>
      <c r="T68" s="413"/>
      <c r="U68" s="415">
        <f>(U67-T67)/T67-0.1%</f>
        <v>-0.089</v>
      </c>
      <c r="V68" s="411"/>
      <c r="W68" s="412">
        <f>(W67-V67)/V67-0.1%</f>
        <v>-0.05</v>
      </c>
      <c r="X68" s="491"/>
      <c r="Y68" s="411"/>
      <c r="Z68" s="412"/>
      <c r="AA68" s="411"/>
      <c r="AB68" s="412"/>
      <c r="AC68" s="413"/>
      <c r="AD68" s="414">
        <f>(AD67-AC67)/AC67-0.1%</f>
        <v>-0.07</v>
      </c>
      <c r="AE68" s="411"/>
      <c r="AF68" s="412"/>
      <c r="AG68" s="411"/>
      <c r="AH68" s="412"/>
      <c r="AI68" s="413"/>
      <c r="AJ68" s="415">
        <f>(AJ67-AI67)/AI67</f>
        <v>-0.047</v>
      </c>
      <c r="AK68" s="411"/>
      <c r="AL68" s="412">
        <f>(AL67-AK67)/AK67</f>
        <v>-0.059</v>
      </c>
      <c r="AM68" s="491"/>
      <c r="AN68" s="411"/>
      <c r="AO68" s="412"/>
      <c r="AP68" s="411"/>
      <c r="AQ68" s="412"/>
      <c r="AR68" s="413"/>
      <c r="AS68" s="414"/>
      <c r="AT68" s="411"/>
      <c r="AU68" s="412"/>
      <c r="AV68" s="411"/>
      <c r="AW68" s="412"/>
      <c r="AX68" s="413"/>
      <c r="AY68" s="415"/>
      <c r="AZ68" s="411"/>
      <c r="BA68" s="412"/>
    </row>
    <row r="69" spans="1:53" s="490" customFormat="1" ht="15" customHeight="1">
      <c r="A69" s="489"/>
      <c r="C69" s="135" t="s">
        <v>376</v>
      </c>
      <c r="E69" s="135"/>
      <c r="H69" s="458"/>
      <c r="J69" s="411"/>
      <c r="K69" s="412"/>
      <c r="L69" s="411"/>
      <c r="M69" s="412"/>
      <c r="N69" s="413"/>
      <c r="O69" s="414"/>
      <c r="P69" s="411"/>
      <c r="Q69" s="412"/>
      <c r="R69" s="411"/>
      <c r="S69" s="412"/>
      <c r="T69" s="413"/>
      <c r="U69" s="415"/>
      <c r="V69" s="411"/>
      <c r="W69" s="412"/>
      <c r="X69" s="412"/>
      <c r="Y69" s="411"/>
      <c r="Z69" s="412"/>
      <c r="AA69" s="411"/>
      <c r="AB69" s="412"/>
      <c r="AC69" s="413"/>
      <c r="AD69" s="414">
        <f>(AD67-O67)/O67</f>
        <v>-0.121</v>
      </c>
      <c r="AE69" s="411"/>
      <c r="AF69" s="412"/>
      <c r="AG69" s="411"/>
      <c r="AH69" s="412"/>
      <c r="AI69" s="413"/>
      <c r="AJ69" s="415">
        <f>(AJ67-U67)/U67</f>
        <v>-0.146</v>
      </c>
      <c r="AK69" s="411"/>
      <c r="AL69" s="412">
        <f>(AL67-W67)/W67</f>
        <v>-0.133</v>
      </c>
      <c r="AM69" s="412"/>
      <c r="AN69" s="411"/>
      <c r="AO69" s="412"/>
      <c r="AP69" s="411"/>
      <c r="AQ69" s="412"/>
      <c r="AR69" s="413"/>
      <c r="AS69" s="414"/>
      <c r="AT69" s="411"/>
      <c r="AU69" s="412"/>
      <c r="AV69" s="411"/>
      <c r="AW69" s="412"/>
      <c r="AX69" s="413"/>
      <c r="AY69" s="415"/>
      <c r="AZ69" s="411"/>
      <c r="BA69" s="412"/>
    </row>
    <row r="70" spans="1:53" s="436" customFormat="1" ht="15" customHeight="1">
      <c r="A70" s="86"/>
      <c r="B70" s="122"/>
      <c r="C70" s="122" t="s">
        <v>382</v>
      </c>
      <c r="D70" s="123"/>
      <c r="E70" s="124"/>
      <c r="F70" s="125"/>
      <c r="G70" s="126"/>
      <c r="H70" s="193"/>
      <c r="I70" s="126"/>
      <c r="J70" s="422"/>
      <c r="K70" s="423"/>
      <c r="L70" s="424"/>
      <c r="M70" s="425"/>
      <c r="N70" s="426">
        <v>-115</v>
      </c>
      <c r="O70" s="427">
        <v>-153</v>
      </c>
      <c r="P70" s="424"/>
      <c r="Q70" s="425"/>
      <c r="R70" s="422"/>
      <c r="S70" s="425"/>
      <c r="T70" s="426">
        <v>-61</v>
      </c>
      <c r="U70" s="429">
        <v>-1274</v>
      </c>
      <c r="V70" s="424">
        <v>-177</v>
      </c>
      <c r="W70" s="423">
        <f>-1439+11.8</f>
        <v>-1427</v>
      </c>
      <c r="X70" s="435"/>
      <c r="Y70" s="422"/>
      <c r="Z70" s="423"/>
      <c r="AA70" s="424"/>
      <c r="AB70" s="425"/>
      <c r="AC70" s="426">
        <v>-140</v>
      </c>
      <c r="AD70" s="427">
        <v>-49</v>
      </c>
      <c r="AE70" s="424"/>
      <c r="AF70" s="425"/>
      <c r="AG70" s="422"/>
      <c r="AH70" s="425"/>
      <c r="AI70" s="426">
        <v>-1231</v>
      </c>
      <c r="AJ70" s="429">
        <v>-611</v>
      </c>
      <c r="AK70" s="424">
        <v>-1371</v>
      </c>
      <c r="AL70" s="423">
        <v>-660</v>
      </c>
      <c r="AM70" s="435"/>
      <c r="AN70" s="422"/>
      <c r="AO70" s="423"/>
      <c r="AP70" s="424"/>
      <c r="AQ70" s="425"/>
      <c r="AR70" s="426"/>
      <c r="AS70" s="427"/>
      <c r="AT70" s="424"/>
      <c r="AU70" s="425"/>
      <c r="AV70" s="422"/>
      <c r="AW70" s="425"/>
      <c r="AX70" s="426"/>
      <c r="AY70" s="429"/>
      <c r="AZ70" s="424"/>
      <c r="BA70" s="423"/>
    </row>
    <row r="71" spans="1:53" s="490" customFormat="1" ht="15" customHeight="1">
      <c r="A71" s="489"/>
      <c r="C71" s="135" t="s">
        <v>375</v>
      </c>
      <c r="E71" s="135"/>
      <c r="H71" s="458"/>
      <c r="J71" s="411"/>
      <c r="K71" s="412"/>
      <c r="L71" s="411"/>
      <c r="M71" s="412"/>
      <c r="N71" s="413"/>
      <c r="O71" s="414">
        <f>(O70-N70)/N70</f>
        <v>0.33</v>
      </c>
      <c r="P71" s="411"/>
      <c r="Q71" s="412"/>
      <c r="R71" s="411"/>
      <c r="S71" s="412"/>
      <c r="T71" s="413"/>
      <c r="U71" s="415">
        <f>(U70-T70)/T70</f>
        <v>19.885</v>
      </c>
      <c r="V71" s="411"/>
      <c r="W71" s="412">
        <f>(W70-V70)/V70</f>
        <v>7.062</v>
      </c>
      <c r="X71" s="412"/>
      <c r="Y71" s="411"/>
      <c r="Z71" s="412"/>
      <c r="AA71" s="411"/>
      <c r="AB71" s="412"/>
      <c r="AC71" s="413"/>
      <c r="AD71" s="414">
        <f>(AD70-AC70)/AC70</f>
        <v>-0.65</v>
      </c>
      <c r="AE71" s="411"/>
      <c r="AF71" s="412"/>
      <c r="AG71" s="411"/>
      <c r="AH71" s="412"/>
      <c r="AI71" s="413"/>
      <c r="AJ71" s="415">
        <f>(AJ70-AI70)/AI70+0.001</f>
        <v>-0.503</v>
      </c>
      <c r="AK71" s="411"/>
      <c r="AL71" s="412">
        <f>(AL70-AK70)/AK70+0.001</f>
        <v>-0.518</v>
      </c>
      <c r="AM71" s="412"/>
      <c r="AN71" s="411"/>
      <c r="AO71" s="412"/>
      <c r="AP71" s="411"/>
      <c r="AQ71" s="412"/>
      <c r="AR71" s="413"/>
      <c r="AS71" s="414"/>
      <c r="AT71" s="411"/>
      <c r="AU71" s="412"/>
      <c r="AV71" s="411"/>
      <c r="AW71" s="412"/>
      <c r="AX71" s="413"/>
      <c r="AY71" s="415"/>
      <c r="AZ71" s="411"/>
      <c r="BA71" s="412"/>
    </row>
    <row r="72" spans="1:53" s="490" customFormat="1" ht="15" customHeight="1">
      <c r="A72" s="489"/>
      <c r="B72" s="492"/>
      <c r="C72" s="321" t="s">
        <v>376</v>
      </c>
      <c r="D72" s="492"/>
      <c r="E72" s="321"/>
      <c r="F72" s="492"/>
      <c r="H72" s="493"/>
      <c r="J72" s="476"/>
      <c r="K72" s="477"/>
      <c r="L72" s="476"/>
      <c r="M72" s="477"/>
      <c r="N72" s="478"/>
      <c r="O72" s="479"/>
      <c r="P72" s="476"/>
      <c r="Q72" s="477"/>
      <c r="R72" s="476"/>
      <c r="S72" s="477"/>
      <c r="T72" s="478"/>
      <c r="U72" s="480"/>
      <c r="V72" s="476"/>
      <c r="W72" s="477"/>
      <c r="X72" s="412"/>
      <c r="Y72" s="476"/>
      <c r="Z72" s="477"/>
      <c r="AA72" s="476"/>
      <c r="AB72" s="477"/>
      <c r="AC72" s="478"/>
      <c r="AD72" s="479">
        <f>(AD70-O70)/O70-0.1%</f>
        <v>-0.681</v>
      </c>
      <c r="AE72" s="476"/>
      <c r="AF72" s="477"/>
      <c r="AG72" s="476"/>
      <c r="AH72" s="477"/>
      <c r="AI72" s="478"/>
      <c r="AJ72" s="480">
        <f>(AJ70-U70)/U70</f>
        <v>-0.52</v>
      </c>
      <c r="AK72" s="476"/>
      <c r="AL72" s="477">
        <f>(AL70-W70)/W70</f>
        <v>-0.537</v>
      </c>
      <c r="AM72" s="412"/>
      <c r="AN72" s="476"/>
      <c r="AO72" s="477"/>
      <c r="AP72" s="476"/>
      <c r="AQ72" s="477"/>
      <c r="AR72" s="478"/>
      <c r="AS72" s="479"/>
      <c r="AT72" s="476"/>
      <c r="AU72" s="477"/>
      <c r="AV72" s="476"/>
      <c r="AW72" s="477"/>
      <c r="AX72" s="478"/>
      <c r="AY72" s="480"/>
      <c r="AZ72" s="476"/>
      <c r="BA72" s="477"/>
    </row>
    <row r="73" spans="1:53" s="484" customFormat="1" ht="14.25" customHeight="1">
      <c r="A73" s="482"/>
      <c r="B73" s="483"/>
      <c r="D73" s="483"/>
      <c r="E73" s="485"/>
      <c r="F73" s="486"/>
      <c r="G73" s="486"/>
      <c r="H73" s="487"/>
      <c r="I73" s="486"/>
      <c r="J73" s="454"/>
      <c r="K73" s="455"/>
      <c r="L73" s="454"/>
      <c r="M73" s="455"/>
      <c r="N73" s="454"/>
      <c r="O73" s="455"/>
      <c r="P73" s="454"/>
      <c r="Q73" s="455"/>
      <c r="R73" s="454"/>
      <c r="S73" s="455"/>
      <c r="T73" s="454"/>
      <c r="U73" s="455"/>
      <c r="V73" s="454"/>
      <c r="W73" s="455"/>
      <c r="Y73" s="454"/>
      <c r="Z73" s="455"/>
      <c r="AA73" s="454"/>
      <c r="AB73" s="455"/>
      <c r="AC73" s="454"/>
      <c r="AD73" s="455"/>
      <c r="AE73" s="454"/>
      <c r="AF73" s="455"/>
      <c r="AG73" s="454"/>
      <c r="AH73" s="455"/>
      <c r="AI73" s="454"/>
      <c r="AJ73" s="455"/>
      <c r="AK73" s="454"/>
      <c r="AL73" s="455"/>
      <c r="AN73" s="454"/>
      <c r="AO73" s="455"/>
      <c r="AP73" s="454"/>
      <c r="AQ73" s="455"/>
      <c r="AR73" s="454"/>
      <c r="AS73" s="455"/>
      <c r="AT73" s="454"/>
      <c r="AU73" s="455"/>
      <c r="AV73" s="454"/>
      <c r="AW73" s="455"/>
      <c r="AX73" s="454"/>
      <c r="AY73" s="455"/>
      <c r="AZ73" s="454"/>
      <c r="BA73" s="455"/>
    </row>
    <row r="74" spans="1:53" s="3" customFormat="1" ht="21" customHeight="1">
      <c r="A74" s="405"/>
      <c r="B74" s="106" t="s">
        <v>131</v>
      </c>
      <c r="C74" s="91"/>
      <c r="D74" s="92"/>
      <c r="E74" s="92"/>
      <c r="G74" s="15"/>
      <c r="H74" s="93"/>
      <c r="I74" s="15"/>
      <c r="J74" s="456"/>
      <c r="K74" s="268"/>
      <c r="L74" s="456"/>
      <c r="M74" s="268"/>
      <c r="N74" s="456"/>
      <c r="O74" s="268"/>
      <c r="P74" s="456"/>
      <c r="Q74" s="268"/>
      <c r="R74" s="456"/>
      <c r="S74" s="268"/>
      <c r="T74" s="456"/>
      <c r="U74" s="268"/>
      <c r="V74" s="456"/>
      <c r="W74" s="268"/>
      <c r="Y74" s="456"/>
      <c r="Z74" s="268"/>
      <c r="AA74" s="456"/>
      <c r="AB74" s="268"/>
      <c r="AC74" s="456"/>
      <c r="AD74" s="268"/>
      <c r="AE74" s="456"/>
      <c r="AF74" s="268"/>
      <c r="AG74" s="456"/>
      <c r="AH74" s="268"/>
      <c r="AI74" s="456"/>
      <c r="AJ74" s="268"/>
      <c r="AK74" s="456"/>
      <c r="AL74" s="268"/>
      <c r="AN74" s="456"/>
      <c r="AO74" s="268"/>
      <c r="AP74" s="456"/>
      <c r="AQ74" s="268"/>
      <c r="AR74" s="456"/>
      <c r="AS74" s="268"/>
      <c r="AT74" s="456"/>
      <c r="AU74" s="268"/>
      <c r="AV74" s="456"/>
      <c r="AW74" s="268"/>
      <c r="AX74" s="456"/>
      <c r="AY74" s="268"/>
      <c r="AZ74" s="456"/>
      <c r="BA74" s="268"/>
    </row>
    <row r="75" spans="1:53" s="3" customFormat="1" ht="8.25" customHeight="1">
      <c r="A75" s="405"/>
      <c r="B75" s="90"/>
      <c r="C75" s="91"/>
      <c r="D75" s="92"/>
      <c r="E75" s="92"/>
      <c r="G75" s="15"/>
      <c r="H75" s="93"/>
      <c r="I75" s="15"/>
      <c r="J75" s="456"/>
      <c r="K75" s="268"/>
      <c r="L75" s="456"/>
      <c r="M75" s="268"/>
      <c r="N75" s="456"/>
      <c r="O75" s="268"/>
      <c r="P75" s="456"/>
      <c r="Q75" s="268"/>
      <c r="R75" s="456"/>
      <c r="S75" s="268"/>
      <c r="T75" s="456"/>
      <c r="U75" s="268"/>
      <c r="V75" s="456"/>
      <c r="W75" s="268"/>
      <c r="Y75" s="456"/>
      <c r="Z75" s="268"/>
      <c r="AA75" s="456"/>
      <c r="AB75" s="268"/>
      <c r="AC75" s="456"/>
      <c r="AD75" s="268"/>
      <c r="AE75" s="456"/>
      <c r="AF75" s="268"/>
      <c r="AG75" s="456"/>
      <c r="AH75" s="268"/>
      <c r="AI75" s="456"/>
      <c r="AJ75" s="268"/>
      <c r="AK75" s="456"/>
      <c r="AL75" s="268"/>
      <c r="AN75" s="456"/>
      <c r="AO75" s="268"/>
      <c r="AP75" s="456"/>
      <c r="AQ75" s="268"/>
      <c r="AR75" s="456"/>
      <c r="AS75" s="268"/>
      <c r="AT75" s="456"/>
      <c r="AU75" s="268"/>
      <c r="AV75" s="456"/>
      <c r="AW75" s="268"/>
      <c r="AX75" s="456"/>
      <c r="AY75" s="268"/>
      <c r="AZ75" s="456"/>
      <c r="BA75" s="268"/>
    </row>
    <row r="76" spans="1:53" s="25" customFormat="1" ht="15" customHeight="1">
      <c r="A76" s="144"/>
      <c r="B76" s="108" t="s">
        <v>388</v>
      </c>
      <c r="C76" s="109"/>
      <c r="D76" s="406"/>
      <c r="E76" s="406"/>
      <c r="F76" s="111"/>
      <c r="G76" s="111"/>
      <c r="H76" s="113" t="s">
        <v>130</v>
      </c>
      <c r="I76" s="111"/>
      <c r="J76" s="114">
        <v>1338</v>
      </c>
      <c r="K76" s="115">
        <v>1106</v>
      </c>
      <c r="L76" s="114">
        <v>1444</v>
      </c>
      <c r="M76" s="115">
        <v>1156</v>
      </c>
      <c r="N76" s="116">
        <v>2782</v>
      </c>
      <c r="O76" s="117">
        <v>2262</v>
      </c>
      <c r="P76" s="114">
        <v>1269</v>
      </c>
      <c r="Q76" s="115">
        <v>1054</v>
      </c>
      <c r="R76" s="114">
        <v>1943</v>
      </c>
      <c r="S76" s="115">
        <v>1725</v>
      </c>
      <c r="T76" s="116">
        <v>3212</v>
      </c>
      <c r="U76" s="115">
        <v>2779</v>
      </c>
      <c r="V76" s="118">
        <v>5993</v>
      </c>
      <c r="W76" s="115">
        <v>5041</v>
      </c>
      <c r="X76" s="494"/>
      <c r="Y76" s="114">
        <v>1115</v>
      </c>
      <c r="Z76" s="115">
        <v>874</v>
      </c>
      <c r="AA76" s="114">
        <v>1170</v>
      </c>
      <c r="AB76" s="115">
        <v>1240</v>
      </c>
      <c r="AC76" s="116">
        <v>2285</v>
      </c>
      <c r="AD76" s="117">
        <v>2114</v>
      </c>
      <c r="AE76" s="114">
        <v>1152</v>
      </c>
      <c r="AF76" s="115">
        <v>1261</v>
      </c>
      <c r="AG76" s="114">
        <v>1879</v>
      </c>
      <c r="AH76" s="115">
        <v>2148</v>
      </c>
      <c r="AI76" s="116">
        <v>3031</v>
      </c>
      <c r="AJ76" s="115">
        <v>3408</v>
      </c>
      <c r="AK76" s="118">
        <v>5316</v>
      </c>
      <c r="AL76" s="115">
        <v>5522</v>
      </c>
      <c r="AM76" s="494"/>
      <c r="AN76" s="114">
        <v>938</v>
      </c>
      <c r="AO76" s="115">
        <v>1081</v>
      </c>
      <c r="AP76" s="114"/>
      <c r="AQ76" s="115"/>
      <c r="AR76" s="116"/>
      <c r="AS76" s="117"/>
      <c r="AT76" s="114"/>
      <c r="AU76" s="115"/>
      <c r="AV76" s="114"/>
      <c r="AW76" s="115"/>
      <c r="AX76" s="116"/>
      <c r="AY76" s="115"/>
      <c r="AZ76" s="118"/>
      <c r="BA76" s="115"/>
    </row>
    <row r="77" spans="1:53" s="409" customFormat="1" ht="15" customHeight="1">
      <c r="A77" s="408"/>
      <c r="B77" s="135" t="s">
        <v>375</v>
      </c>
      <c r="E77" s="135"/>
      <c r="F77" s="135"/>
      <c r="G77" s="135"/>
      <c r="H77" s="458"/>
      <c r="I77" s="135"/>
      <c r="J77" s="411"/>
      <c r="K77" s="412">
        <f>(K76-J76)/J76</f>
        <v>-0.173</v>
      </c>
      <c r="L77" s="411"/>
      <c r="M77" s="412">
        <f>(M76-L76)/L76</f>
        <v>-0.199</v>
      </c>
      <c r="N77" s="413"/>
      <c r="O77" s="414">
        <f>(O76-N76)/N76</f>
        <v>-0.187</v>
      </c>
      <c r="P77" s="411"/>
      <c r="Q77" s="412">
        <f>(Q76-P76)/P76</f>
        <v>-0.169</v>
      </c>
      <c r="R77" s="411"/>
      <c r="S77" s="412">
        <f>(S76-R76)/R76</f>
        <v>-0.112</v>
      </c>
      <c r="T77" s="413"/>
      <c r="U77" s="415">
        <f>(U76-T76)/T76</f>
        <v>-0.135</v>
      </c>
      <c r="V77" s="411"/>
      <c r="W77" s="412">
        <f>(W76-V76)/V76</f>
        <v>-0.159</v>
      </c>
      <c r="Y77" s="411"/>
      <c r="Z77" s="412">
        <f>(Z76-Y76)/Y76-0.001</f>
        <v>-0.217</v>
      </c>
      <c r="AA77" s="411"/>
      <c r="AB77" s="412">
        <f>(AB76-AA76)/AA76</f>
        <v>0.06</v>
      </c>
      <c r="AC77" s="413"/>
      <c r="AD77" s="414">
        <f>(AD76-AC76)/AC76</f>
        <v>-0.075</v>
      </c>
      <c r="AE77" s="411"/>
      <c r="AF77" s="412">
        <f>(AF76-AE76)/AE76-0.001</f>
        <v>0.094</v>
      </c>
      <c r="AG77" s="411"/>
      <c r="AH77" s="412">
        <f>(AH76-AG76)/AG76</f>
        <v>0.143</v>
      </c>
      <c r="AI77" s="413"/>
      <c r="AJ77" s="415">
        <f>(AJ76-AI76)/AI76</f>
        <v>0.124</v>
      </c>
      <c r="AK77" s="411"/>
      <c r="AL77" s="412">
        <f>(AL76-AK76)/AK76</f>
        <v>0.039</v>
      </c>
      <c r="AN77" s="411"/>
      <c r="AO77" s="412">
        <v>0.153</v>
      </c>
      <c r="AP77" s="411"/>
      <c r="AQ77" s="412"/>
      <c r="AR77" s="413"/>
      <c r="AS77" s="414"/>
      <c r="AT77" s="411"/>
      <c r="AU77" s="412"/>
      <c r="AV77" s="411"/>
      <c r="AW77" s="412"/>
      <c r="AX77" s="413"/>
      <c r="AY77" s="415"/>
      <c r="AZ77" s="411"/>
      <c r="BA77" s="412"/>
    </row>
    <row r="78" spans="1:53" s="417" customFormat="1" ht="15" customHeight="1">
      <c r="A78" s="416"/>
      <c r="B78" s="135" t="s">
        <v>376</v>
      </c>
      <c r="E78" s="418"/>
      <c r="H78" s="459"/>
      <c r="J78" s="411"/>
      <c r="K78" s="412"/>
      <c r="L78" s="411"/>
      <c r="M78" s="412"/>
      <c r="N78" s="413"/>
      <c r="O78" s="414"/>
      <c r="P78" s="411"/>
      <c r="Q78" s="412"/>
      <c r="R78" s="411"/>
      <c r="S78" s="412"/>
      <c r="T78" s="413"/>
      <c r="U78" s="415"/>
      <c r="V78" s="411"/>
      <c r="W78" s="412"/>
      <c r="Y78" s="411"/>
      <c r="Z78" s="412">
        <f>(Z76-K76)/K76</f>
        <v>-0.21</v>
      </c>
      <c r="AA78" s="411"/>
      <c r="AB78" s="412">
        <f>(AB76-M76)/M76-0.001</f>
        <v>0.072</v>
      </c>
      <c r="AC78" s="413"/>
      <c r="AD78" s="414">
        <f>(AD76-O76)/O76-0.001</f>
        <v>-0.066</v>
      </c>
      <c r="AE78" s="411"/>
      <c r="AF78" s="412">
        <f>(AF76-Q76)/Q76</f>
        <v>0.196</v>
      </c>
      <c r="AG78" s="411"/>
      <c r="AH78" s="412">
        <f>(AH76-S76)/S76</f>
        <v>0.245</v>
      </c>
      <c r="AI78" s="413"/>
      <c r="AJ78" s="415">
        <f>(AJ76-U76)/U76</f>
        <v>0.226</v>
      </c>
      <c r="AK78" s="411"/>
      <c r="AL78" s="412">
        <f>(AL76-W76)/W76</f>
        <v>0.095</v>
      </c>
      <c r="AN78" s="411"/>
      <c r="AO78" s="412">
        <v>0.238</v>
      </c>
      <c r="AP78" s="411"/>
      <c r="AQ78" s="412"/>
      <c r="AR78" s="413"/>
      <c r="AS78" s="414"/>
      <c r="AT78" s="411"/>
      <c r="AU78" s="412"/>
      <c r="AV78" s="411"/>
      <c r="AW78" s="412"/>
      <c r="AX78" s="413"/>
      <c r="AY78" s="415"/>
      <c r="AZ78" s="411"/>
      <c r="BA78" s="412"/>
    </row>
    <row r="79" spans="1:53" s="91" customFormat="1" ht="15" customHeight="1">
      <c r="A79" s="421"/>
      <c r="B79" s="122"/>
      <c r="C79" s="122" t="s">
        <v>377</v>
      </c>
      <c r="D79" s="123"/>
      <c r="E79" s="124"/>
      <c r="F79" s="125"/>
      <c r="G79" s="126"/>
      <c r="H79" s="193"/>
      <c r="I79" s="126"/>
      <c r="J79" s="422"/>
      <c r="K79" s="423"/>
      <c r="L79" s="424"/>
      <c r="M79" s="425"/>
      <c r="N79" s="426">
        <v>1087</v>
      </c>
      <c r="O79" s="427">
        <v>964.125</v>
      </c>
      <c r="P79" s="424"/>
      <c r="Q79" s="425"/>
      <c r="R79" s="422"/>
      <c r="S79" s="425"/>
      <c r="T79" s="426">
        <v>1218</v>
      </c>
      <c r="U79" s="423">
        <v>1196.08</v>
      </c>
      <c r="V79" s="428">
        <v>2306</v>
      </c>
      <c r="W79" s="423">
        <v>2160.205</v>
      </c>
      <c r="Y79" s="422"/>
      <c r="Z79" s="423"/>
      <c r="AA79" s="424"/>
      <c r="AB79" s="425"/>
      <c r="AC79" s="426">
        <v>964</v>
      </c>
      <c r="AD79" s="427">
        <v>1106</v>
      </c>
      <c r="AE79" s="424"/>
      <c r="AF79" s="425"/>
      <c r="AG79" s="422"/>
      <c r="AH79" s="425"/>
      <c r="AI79" s="426">
        <v>1196</v>
      </c>
      <c r="AJ79" s="423">
        <v>1462</v>
      </c>
      <c r="AK79" s="428">
        <v>2160</v>
      </c>
      <c r="AL79" s="423">
        <v>2568</v>
      </c>
      <c r="AN79" s="422"/>
      <c r="AO79" s="423"/>
      <c r="AP79" s="424"/>
      <c r="AQ79" s="425"/>
      <c r="AR79" s="426"/>
      <c r="AS79" s="427"/>
      <c r="AT79" s="424"/>
      <c r="AU79" s="425"/>
      <c r="AV79" s="422"/>
      <c r="AW79" s="425"/>
      <c r="AX79" s="426"/>
      <c r="AY79" s="423"/>
      <c r="AZ79" s="428"/>
      <c r="BA79" s="423"/>
    </row>
    <row r="80" spans="1:53" s="490" customFormat="1" ht="15" customHeight="1">
      <c r="A80" s="489"/>
      <c r="C80" s="135" t="s">
        <v>375</v>
      </c>
      <c r="E80" s="135"/>
      <c r="H80" s="458"/>
      <c r="J80" s="411"/>
      <c r="K80" s="495"/>
      <c r="L80" s="411"/>
      <c r="M80" s="495"/>
      <c r="N80" s="413"/>
      <c r="O80" s="414">
        <f>(O79-N79)/N79</f>
        <v>-0.113</v>
      </c>
      <c r="P80" s="472"/>
      <c r="Q80" s="495"/>
      <c r="R80" s="472"/>
      <c r="S80" s="496"/>
      <c r="T80" s="497"/>
      <c r="U80" s="412">
        <f>(U79-T79)/T79</f>
        <v>-0.018</v>
      </c>
      <c r="V80" s="498"/>
      <c r="W80" s="412">
        <f>(W79-V79)/V79</f>
        <v>-0.063</v>
      </c>
      <c r="X80" s="491"/>
      <c r="Y80" s="411"/>
      <c r="Z80" s="495"/>
      <c r="AA80" s="411"/>
      <c r="AB80" s="495"/>
      <c r="AC80" s="413"/>
      <c r="AD80" s="414">
        <f>(AD79-AC79)/AC79+0.1%</f>
        <v>0.148</v>
      </c>
      <c r="AE80" s="472"/>
      <c r="AF80" s="495"/>
      <c r="AG80" s="472"/>
      <c r="AH80" s="496"/>
      <c r="AI80" s="497"/>
      <c r="AJ80" s="412">
        <f>(AJ79-AI79)/AI79</f>
        <v>0.222</v>
      </c>
      <c r="AK80" s="498"/>
      <c r="AL80" s="412">
        <f>(AL79-AK79)/AK79</f>
        <v>0.189</v>
      </c>
      <c r="AM80" s="491"/>
      <c r="AN80" s="411"/>
      <c r="AO80" s="495"/>
      <c r="AP80" s="411"/>
      <c r="AQ80" s="495"/>
      <c r="AR80" s="413"/>
      <c r="AS80" s="414"/>
      <c r="AT80" s="472"/>
      <c r="AU80" s="495"/>
      <c r="AV80" s="472"/>
      <c r="AW80" s="496"/>
      <c r="AX80" s="497"/>
      <c r="AY80" s="412"/>
      <c r="AZ80" s="498"/>
      <c r="BA80" s="412"/>
    </row>
    <row r="81" spans="1:53" s="490" customFormat="1" ht="15" customHeight="1">
      <c r="A81" s="489"/>
      <c r="C81" s="135" t="s">
        <v>376</v>
      </c>
      <c r="E81" s="135"/>
      <c r="H81" s="458"/>
      <c r="J81" s="411"/>
      <c r="K81" s="495"/>
      <c r="L81" s="411"/>
      <c r="M81" s="495"/>
      <c r="N81" s="413"/>
      <c r="O81" s="414"/>
      <c r="P81" s="411"/>
      <c r="Q81" s="495"/>
      <c r="R81" s="472"/>
      <c r="S81" s="495"/>
      <c r="T81" s="497"/>
      <c r="U81" s="412"/>
      <c r="V81" s="420"/>
      <c r="W81" s="412"/>
      <c r="X81" s="412"/>
      <c r="Y81" s="411"/>
      <c r="Z81" s="495"/>
      <c r="AA81" s="411"/>
      <c r="AB81" s="495"/>
      <c r="AC81" s="413"/>
      <c r="AD81" s="414">
        <f>(AD79-O79)/O79</f>
        <v>0.147</v>
      </c>
      <c r="AE81" s="411"/>
      <c r="AF81" s="495"/>
      <c r="AG81" s="472"/>
      <c r="AH81" s="495"/>
      <c r="AI81" s="497"/>
      <c r="AJ81" s="412">
        <f>(AJ79-U79)/U79</f>
        <v>0.222</v>
      </c>
      <c r="AK81" s="420"/>
      <c r="AL81" s="412">
        <f>(AL79-W79)/W79</f>
        <v>0.189</v>
      </c>
      <c r="AM81" s="412"/>
      <c r="AN81" s="411"/>
      <c r="AO81" s="495"/>
      <c r="AP81" s="411"/>
      <c r="AQ81" s="495"/>
      <c r="AR81" s="413"/>
      <c r="AS81" s="414"/>
      <c r="AT81" s="411"/>
      <c r="AU81" s="495"/>
      <c r="AV81" s="472"/>
      <c r="AW81" s="495"/>
      <c r="AX81" s="497"/>
      <c r="AY81" s="412"/>
      <c r="AZ81" s="420"/>
      <c r="BA81" s="412"/>
    </row>
    <row r="82" spans="1:53" s="91" customFormat="1" ht="15" customHeight="1">
      <c r="A82" s="421"/>
      <c r="B82" s="122"/>
      <c r="C82" s="122" t="s">
        <v>378</v>
      </c>
      <c r="D82" s="123"/>
      <c r="E82" s="124"/>
      <c r="F82" s="125"/>
      <c r="G82" s="126"/>
      <c r="H82" s="193"/>
      <c r="I82" s="126"/>
      <c r="J82" s="422"/>
      <c r="K82" s="423"/>
      <c r="L82" s="424"/>
      <c r="M82" s="425"/>
      <c r="N82" s="426">
        <v>247</v>
      </c>
      <c r="O82" s="427">
        <v>182</v>
      </c>
      <c r="P82" s="424"/>
      <c r="Q82" s="425"/>
      <c r="R82" s="422"/>
      <c r="S82" s="425"/>
      <c r="T82" s="426">
        <v>321</v>
      </c>
      <c r="U82" s="423">
        <v>258</v>
      </c>
      <c r="V82" s="428">
        <v>569</v>
      </c>
      <c r="W82" s="423">
        <v>440</v>
      </c>
      <c r="Y82" s="422"/>
      <c r="Z82" s="423"/>
      <c r="AA82" s="424"/>
      <c r="AB82" s="425"/>
      <c r="AC82" s="426">
        <v>182</v>
      </c>
      <c r="AD82" s="427">
        <v>164</v>
      </c>
      <c r="AE82" s="424"/>
      <c r="AF82" s="425"/>
      <c r="AG82" s="422"/>
      <c r="AH82" s="425"/>
      <c r="AI82" s="426">
        <v>258</v>
      </c>
      <c r="AJ82" s="423">
        <v>234</v>
      </c>
      <c r="AK82" s="428">
        <v>440</v>
      </c>
      <c r="AL82" s="423">
        <v>397</v>
      </c>
      <c r="AN82" s="422"/>
      <c r="AO82" s="423"/>
      <c r="AP82" s="424"/>
      <c r="AQ82" s="425"/>
      <c r="AR82" s="426"/>
      <c r="AS82" s="427"/>
      <c r="AT82" s="424"/>
      <c r="AU82" s="425"/>
      <c r="AV82" s="422"/>
      <c r="AW82" s="425"/>
      <c r="AX82" s="426"/>
      <c r="AY82" s="423"/>
      <c r="AZ82" s="428"/>
      <c r="BA82" s="423"/>
    </row>
    <row r="83" spans="1:53" s="490" customFormat="1" ht="15" customHeight="1">
      <c r="A83" s="489"/>
      <c r="C83" s="135" t="s">
        <v>375</v>
      </c>
      <c r="E83" s="135"/>
      <c r="H83" s="458"/>
      <c r="J83" s="411"/>
      <c r="K83" s="495"/>
      <c r="L83" s="411"/>
      <c r="M83" s="495"/>
      <c r="N83" s="413"/>
      <c r="O83" s="414">
        <f>(O82-N82)/N82+0.1%</f>
        <v>-0.262</v>
      </c>
      <c r="P83" s="472"/>
      <c r="Q83" s="495"/>
      <c r="R83" s="472"/>
      <c r="S83" s="496"/>
      <c r="T83" s="497"/>
      <c r="U83" s="412">
        <f>(U82-T82)/T82</f>
        <v>-0.196</v>
      </c>
      <c r="V83" s="498"/>
      <c r="W83" s="412">
        <f>(W82-V82)/V82+0.001</f>
        <v>-0.226</v>
      </c>
      <c r="X83" s="491"/>
      <c r="Y83" s="411"/>
      <c r="Z83" s="495"/>
      <c r="AA83" s="411"/>
      <c r="AB83" s="495"/>
      <c r="AC83" s="413"/>
      <c r="AD83" s="414">
        <f>(AD82-AC82)/AC82-0.4%</f>
        <v>-0.103</v>
      </c>
      <c r="AE83" s="472"/>
      <c r="AF83" s="495"/>
      <c r="AG83" s="472"/>
      <c r="AH83" s="496"/>
      <c r="AI83" s="497"/>
      <c r="AJ83" s="412">
        <f>(AJ82-AI82)/AI82</f>
        <v>-0.093</v>
      </c>
      <c r="AK83" s="498"/>
      <c r="AL83" s="412">
        <f>(AL82-AK82)/AK82+0.001</f>
        <v>-0.097</v>
      </c>
      <c r="AM83" s="491"/>
      <c r="AN83" s="411"/>
      <c r="AO83" s="495"/>
      <c r="AP83" s="411"/>
      <c r="AQ83" s="495"/>
      <c r="AR83" s="413"/>
      <c r="AS83" s="414"/>
      <c r="AT83" s="472"/>
      <c r="AU83" s="495"/>
      <c r="AV83" s="472"/>
      <c r="AW83" s="496"/>
      <c r="AX83" s="497"/>
      <c r="AY83" s="412"/>
      <c r="AZ83" s="498"/>
      <c r="BA83" s="412"/>
    </row>
    <row r="84" spans="1:53" s="490" customFormat="1" ht="15" customHeight="1">
      <c r="A84" s="489"/>
      <c r="C84" s="135" t="s">
        <v>376</v>
      </c>
      <c r="E84" s="135"/>
      <c r="H84" s="458"/>
      <c r="J84" s="411"/>
      <c r="K84" s="495"/>
      <c r="L84" s="411"/>
      <c r="M84" s="495"/>
      <c r="N84" s="413"/>
      <c r="O84" s="414"/>
      <c r="P84" s="411"/>
      <c r="Q84" s="495"/>
      <c r="R84" s="472"/>
      <c r="S84" s="495"/>
      <c r="T84" s="497"/>
      <c r="U84" s="412"/>
      <c r="V84" s="420"/>
      <c r="W84" s="412"/>
      <c r="X84" s="412"/>
      <c r="Y84" s="411"/>
      <c r="Z84" s="495"/>
      <c r="AA84" s="411"/>
      <c r="AB84" s="495"/>
      <c r="AC84" s="413"/>
      <c r="AD84" s="414">
        <f>(AD82-O82)/O82-0.4%</f>
        <v>-0.103</v>
      </c>
      <c r="AE84" s="411"/>
      <c r="AF84" s="495"/>
      <c r="AG84" s="472"/>
      <c r="AH84" s="495"/>
      <c r="AI84" s="497"/>
      <c r="AJ84" s="412">
        <f>(AJ82-U82)/U82</f>
        <v>-0.093</v>
      </c>
      <c r="AK84" s="420"/>
      <c r="AL84" s="412">
        <f>(AL82-W82)/W82+0.001</f>
        <v>-0.097</v>
      </c>
      <c r="AM84" s="412"/>
      <c r="AN84" s="411"/>
      <c r="AO84" s="495"/>
      <c r="AP84" s="411"/>
      <c r="AQ84" s="495"/>
      <c r="AR84" s="413"/>
      <c r="AS84" s="414"/>
      <c r="AT84" s="411"/>
      <c r="AU84" s="495"/>
      <c r="AV84" s="472"/>
      <c r="AW84" s="495"/>
      <c r="AX84" s="497"/>
      <c r="AY84" s="412"/>
      <c r="AZ84" s="420"/>
      <c r="BA84" s="412"/>
    </row>
    <row r="85" spans="1:53" s="91" customFormat="1" ht="15" customHeight="1">
      <c r="A85" s="421"/>
      <c r="B85" s="122"/>
      <c r="C85" s="122" t="s">
        <v>387</v>
      </c>
      <c r="D85" s="123"/>
      <c r="E85" s="124"/>
      <c r="F85" s="125"/>
      <c r="G85" s="126"/>
      <c r="H85" s="193"/>
      <c r="I85" s="126"/>
      <c r="J85" s="422"/>
      <c r="K85" s="423"/>
      <c r="L85" s="424"/>
      <c r="M85" s="425"/>
      <c r="N85" s="426">
        <v>273</v>
      </c>
      <c r="O85" s="427">
        <v>201</v>
      </c>
      <c r="P85" s="424"/>
      <c r="Q85" s="425"/>
      <c r="R85" s="422"/>
      <c r="S85" s="425"/>
      <c r="T85" s="426">
        <v>324</v>
      </c>
      <c r="U85" s="423">
        <v>300</v>
      </c>
      <c r="V85" s="428">
        <v>597</v>
      </c>
      <c r="W85" s="423">
        <v>500</v>
      </c>
      <c r="Y85" s="422"/>
      <c r="Z85" s="423"/>
      <c r="AA85" s="424"/>
      <c r="AB85" s="425"/>
      <c r="AC85" s="426">
        <v>224</v>
      </c>
      <c r="AD85" s="427">
        <v>179</v>
      </c>
      <c r="AE85" s="424"/>
      <c r="AF85" s="425"/>
      <c r="AG85" s="422"/>
      <c r="AH85" s="425"/>
      <c r="AI85" s="426">
        <v>317</v>
      </c>
      <c r="AJ85" s="423">
        <v>500</v>
      </c>
      <c r="AK85" s="428">
        <v>542</v>
      </c>
      <c r="AL85" s="423">
        <v>679</v>
      </c>
      <c r="AN85" s="422"/>
      <c r="AO85" s="423"/>
      <c r="AP85" s="424"/>
      <c r="AQ85" s="425"/>
      <c r="AR85" s="426"/>
      <c r="AS85" s="427"/>
      <c r="AT85" s="424"/>
      <c r="AU85" s="425"/>
      <c r="AV85" s="422"/>
      <c r="AW85" s="425"/>
      <c r="AX85" s="426"/>
      <c r="AY85" s="423"/>
      <c r="AZ85" s="428"/>
      <c r="BA85" s="423"/>
    </row>
    <row r="86" spans="1:53" s="490" customFormat="1" ht="15" customHeight="1">
      <c r="A86" s="489"/>
      <c r="C86" s="135" t="s">
        <v>375</v>
      </c>
      <c r="E86" s="135"/>
      <c r="H86" s="458"/>
      <c r="J86" s="411"/>
      <c r="K86" s="495"/>
      <c r="L86" s="411"/>
      <c r="M86" s="495"/>
      <c r="N86" s="413"/>
      <c r="O86" s="414">
        <f>(O85-N85)/N85-0.1%</f>
        <v>-0.265</v>
      </c>
      <c r="P86" s="472"/>
      <c r="Q86" s="495"/>
      <c r="R86" s="472"/>
      <c r="S86" s="496"/>
      <c r="T86" s="497"/>
      <c r="U86" s="412">
        <f>(U85-T85)/T85</f>
        <v>-0.074</v>
      </c>
      <c r="V86" s="498"/>
      <c r="W86" s="412">
        <f>(W85-V85)/V85</f>
        <v>-0.162</v>
      </c>
      <c r="X86" s="491"/>
      <c r="Y86" s="411"/>
      <c r="Z86" s="495"/>
      <c r="AA86" s="411"/>
      <c r="AB86" s="495"/>
      <c r="AC86" s="413"/>
      <c r="AD86" s="414">
        <f>(AD85-AC85)/AC85-0.3%</f>
        <v>-0.204</v>
      </c>
      <c r="AE86" s="472"/>
      <c r="AF86" s="495"/>
      <c r="AG86" s="472"/>
      <c r="AH86" s="496"/>
      <c r="AI86" s="497"/>
      <c r="AJ86" s="412">
        <f>(AJ85-AI85)/AI85-0.001</f>
        <v>0.576</v>
      </c>
      <c r="AK86" s="498"/>
      <c r="AL86" s="412">
        <f>(AL85-AK85)/AK85</f>
        <v>0.253</v>
      </c>
      <c r="AM86" s="491"/>
      <c r="AN86" s="411"/>
      <c r="AO86" s="495"/>
      <c r="AP86" s="411"/>
      <c r="AQ86" s="495"/>
      <c r="AR86" s="413"/>
      <c r="AS86" s="414"/>
      <c r="AT86" s="472"/>
      <c r="AU86" s="495"/>
      <c r="AV86" s="472"/>
      <c r="AW86" s="496"/>
      <c r="AX86" s="497"/>
      <c r="AY86" s="412"/>
      <c r="AZ86" s="498"/>
      <c r="BA86" s="412"/>
    </row>
    <row r="87" spans="1:53" s="490" customFormat="1" ht="15" customHeight="1">
      <c r="A87" s="489"/>
      <c r="C87" s="135" t="s">
        <v>376</v>
      </c>
      <c r="E87" s="135"/>
      <c r="H87" s="458"/>
      <c r="J87" s="411"/>
      <c r="K87" s="495"/>
      <c r="L87" s="411"/>
      <c r="M87" s="495"/>
      <c r="N87" s="413"/>
      <c r="O87" s="414"/>
      <c r="P87" s="411"/>
      <c r="Q87" s="495"/>
      <c r="R87" s="472"/>
      <c r="S87" s="495"/>
      <c r="T87" s="497"/>
      <c r="U87" s="412"/>
      <c r="V87" s="420"/>
      <c r="W87" s="412"/>
      <c r="X87" s="412"/>
      <c r="Y87" s="411"/>
      <c r="Z87" s="495"/>
      <c r="AA87" s="411"/>
      <c r="AB87" s="495"/>
      <c r="AC87" s="413"/>
      <c r="AD87" s="414">
        <f>(AD85-O85)/O85-0.1%</f>
        <v>-0.11</v>
      </c>
      <c r="AE87" s="411"/>
      <c r="AF87" s="495"/>
      <c r="AG87" s="472"/>
      <c r="AH87" s="495"/>
      <c r="AI87" s="497"/>
      <c r="AJ87" s="412">
        <f>(AJ85-U85)/U85+0.001</f>
        <v>0.668</v>
      </c>
      <c r="AK87" s="420"/>
      <c r="AL87" s="412">
        <f>(AL85-W85)/W85-0.002</f>
        <v>0.356</v>
      </c>
      <c r="AM87" s="412"/>
      <c r="AN87" s="411"/>
      <c r="AO87" s="495"/>
      <c r="AP87" s="411"/>
      <c r="AQ87" s="495"/>
      <c r="AR87" s="413"/>
      <c r="AS87" s="414"/>
      <c r="AT87" s="411"/>
      <c r="AU87" s="495"/>
      <c r="AV87" s="472"/>
      <c r="AW87" s="495"/>
      <c r="AX87" s="497"/>
      <c r="AY87" s="412"/>
      <c r="AZ87" s="420"/>
      <c r="BA87" s="412"/>
    </row>
    <row r="88" spans="1:53" s="91" customFormat="1" ht="15" customHeight="1">
      <c r="A88" s="421"/>
      <c r="B88" s="122"/>
      <c r="C88" s="122" t="s">
        <v>380</v>
      </c>
      <c r="D88" s="123"/>
      <c r="E88" s="124"/>
      <c r="F88" s="125"/>
      <c r="G88" s="126"/>
      <c r="H88" s="193"/>
      <c r="I88" s="126"/>
      <c r="J88" s="422"/>
      <c r="K88" s="423"/>
      <c r="L88" s="424"/>
      <c r="M88" s="425"/>
      <c r="N88" s="426">
        <v>535</v>
      </c>
      <c r="O88" s="427">
        <v>484</v>
      </c>
      <c r="P88" s="424"/>
      <c r="Q88" s="425"/>
      <c r="R88" s="422"/>
      <c r="S88" s="425"/>
      <c r="T88" s="426">
        <v>768</v>
      </c>
      <c r="U88" s="423">
        <v>659</v>
      </c>
      <c r="V88" s="428">
        <v>1303</v>
      </c>
      <c r="W88" s="423">
        <v>1143</v>
      </c>
      <c r="Y88" s="422"/>
      <c r="Z88" s="423"/>
      <c r="AA88" s="424"/>
      <c r="AB88" s="425"/>
      <c r="AC88" s="426">
        <v>482</v>
      </c>
      <c r="AD88" s="427">
        <v>390</v>
      </c>
      <c r="AE88" s="424"/>
      <c r="AF88" s="425"/>
      <c r="AG88" s="422"/>
      <c r="AH88" s="425"/>
      <c r="AI88" s="426">
        <v>887</v>
      </c>
      <c r="AJ88" s="423">
        <v>858</v>
      </c>
      <c r="AK88" s="428">
        <v>1369</v>
      </c>
      <c r="AL88" s="423">
        <v>1248</v>
      </c>
      <c r="AN88" s="422"/>
      <c r="AO88" s="423"/>
      <c r="AP88" s="424"/>
      <c r="AQ88" s="425"/>
      <c r="AR88" s="426"/>
      <c r="AS88" s="427"/>
      <c r="AT88" s="424"/>
      <c r="AU88" s="425"/>
      <c r="AV88" s="422"/>
      <c r="AW88" s="425"/>
      <c r="AX88" s="426"/>
      <c r="AY88" s="423"/>
      <c r="AZ88" s="428"/>
      <c r="BA88" s="423"/>
    </row>
    <row r="89" spans="1:53" s="490" customFormat="1" ht="15" customHeight="1">
      <c r="A89" s="489"/>
      <c r="C89" s="135" t="s">
        <v>375</v>
      </c>
      <c r="E89" s="135"/>
      <c r="H89" s="458"/>
      <c r="J89" s="411"/>
      <c r="K89" s="495"/>
      <c r="L89" s="411"/>
      <c r="M89" s="495"/>
      <c r="N89" s="413"/>
      <c r="O89" s="414">
        <f>(O88-N88)/N88</f>
        <v>-0.095</v>
      </c>
      <c r="P89" s="472"/>
      <c r="Q89" s="495"/>
      <c r="R89" s="472"/>
      <c r="S89" s="496"/>
      <c r="T89" s="497"/>
      <c r="U89" s="412">
        <f>(U88-T88)/T88</f>
        <v>-0.142</v>
      </c>
      <c r="V89" s="498"/>
      <c r="W89" s="412">
        <f>(W88-V88)/V88</f>
        <v>-0.123</v>
      </c>
      <c r="X89" s="491"/>
      <c r="Y89" s="411"/>
      <c r="Z89" s="495"/>
      <c r="AA89" s="411"/>
      <c r="AB89" s="495"/>
      <c r="AC89" s="413"/>
      <c r="AD89" s="414">
        <f>(AD88-AC88)/AC88-0.1%</f>
        <v>-0.192</v>
      </c>
      <c r="AE89" s="472"/>
      <c r="AF89" s="495"/>
      <c r="AG89" s="472"/>
      <c r="AH89" s="496"/>
      <c r="AI89" s="497"/>
      <c r="AJ89" s="412">
        <f>(AJ88-AI88)/AI88+0.001</f>
        <v>-0.032</v>
      </c>
      <c r="AK89" s="498"/>
      <c r="AL89" s="412">
        <f>(AL88-AK88)/AK88</f>
        <v>-0.088</v>
      </c>
      <c r="AM89" s="491"/>
      <c r="AN89" s="411"/>
      <c r="AO89" s="495"/>
      <c r="AP89" s="411"/>
      <c r="AQ89" s="495"/>
      <c r="AR89" s="413"/>
      <c r="AS89" s="414"/>
      <c r="AT89" s="472"/>
      <c r="AU89" s="495"/>
      <c r="AV89" s="472"/>
      <c r="AW89" s="496"/>
      <c r="AX89" s="497"/>
      <c r="AY89" s="412"/>
      <c r="AZ89" s="498"/>
      <c r="BA89" s="412"/>
    </row>
    <row r="90" spans="1:53" s="490" customFormat="1" ht="15" customHeight="1">
      <c r="A90" s="489"/>
      <c r="C90" s="135" t="s">
        <v>376</v>
      </c>
      <c r="E90" s="135"/>
      <c r="H90" s="458"/>
      <c r="J90" s="411"/>
      <c r="K90" s="495"/>
      <c r="L90" s="411"/>
      <c r="M90" s="495"/>
      <c r="N90" s="413"/>
      <c r="O90" s="414"/>
      <c r="P90" s="411"/>
      <c r="Q90" s="495"/>
      <c r="R90" s="472"/>
      <c r="S90" s="495"/>
      <c r="T90" s="497"/>
      <c r="U90" s="412"/>
      <c r="V90" s="420"/>
      <c r="W90" s="412"/>
      <c r="X90" s="412"/>
      <c r="Y90" s="411"/>
      <c r="Z90" s="495"/>
      <c r="AA90" s="411"/>
      <c r="AB90" s="495"/>
      <c r="AC90" s="413"/>
      <c r="AD90" s="414">
        <f>(AD88-O88)/O88</f>
        <v>-0.194</v>
      </c>
      <c r="AE90" s="411"/>
      <c r="AF90" s="495"/>
      <c r="AG90" s="472"/>
      <c r="AH90" s="495"/>
      <c r="AI90" s="497"/>
      <c r="AJ90" s="412">
        <f>(AJ88-U88)/U88</f>
        <v>0.302</v>
      </c>
      <c r="AK90" s="420"/>
      <c r="AL90" s="412">
        <f>(AL88-W88)/W88</f>
        <v>0.092</v>
      </c>
      <c r="AM90" s="412"/>
      <c r="AN90" s="411"/>
      <c r="AO90" s="495"/>
      <c r="AP90" s="411"/>
      <c r="AQ90" s="495"/>
      <c r="AR90" s="413"/>
      <c r="AS90" s="414"/>
      <c r="AT90" s="411"/>
      <c r="AU90" s="495"/>
      <c r="AV90" s="472"/>
      <c r="AW90" s="495"/>
      <c r="AX90" s="497"/>
      <c r="AY90" s="412"/>
      <c r="AZ90" s="420"/>
      <c r="BA90" s="412"/>
    </row>
    <row r="91" spans="1:53" s="91" customFormat="1" ht="15" customHeight="1">
      <c r="A91" s="421"/>
      <c r="B91" s="122"/>
      <c r="C91" s="122" t="s">
        <v>381</v>
      </c>
      <c r="D91" s="123"/>
      <c r="E91" s="124"/>
      <c r="F91" s="125"/>
      <c r="G91" s="126"/>
      <c r="H91" s="193"/>
      <c r="I91" s="126"/>
      <c r="J91" s="422"/>
      <c r="K91" s="423"/>
      <c r="L91" s="424"/>
      <c r="M91" s="425"/>
      <c r="N91" s="426">
        <v>157</v>
      </c>
      <c r="O91" s="427">
        <v>138</v>
      </c>
      <c r="P91" s="424"/>
      <c r="Q91" s="425"/>
      <c r="R91" s="422"/>
      <c r="S91" s="425"/>
      <c r="T91" s="426">
        <v>197</v>
      </c>
      <c r="U91" s="423">
        <v>160</v>
      </c>
      <c r="V91" s="428">
        <v>354</v>
      </c>
      <c r="W91" s="423">
        <v>298</v>
      </c>
      <c r="Y91" s="422"/>
      <c r="Z91" s="423"/>
      <c r="AA91" s="424"/>
      <c r="AB91" s="425"/>
      <c r="AC91" s="426">
        <v>139</v>
      </c>
      <c r="AD91" s="427">
        <v>143</v>
      </c>
      <c r="AE91" s="424"/>
      <c r="AF91" s="425"/>
      <c r="AG91" s="422"/>
      <c r="AH91" s="425"/>
      <c r="AI91" s="426">
        <v>161</v>
      </c>
      <c r="AJ91" s="423">
        <v>175</v>
      </c>
      <c r="AK91" s="428">
        <v>299</v>
      </c>
      <c r="AL91" s="423">
        <v>318</v>
      </c>
      <c r="AN91" s="422"/>
      <c r="AO91" s="423"/>
      <c r="AP91" s="424"/>
      <c r="AQ91" s="425"/>
      <c r="AR91" s="426"/>
      <c r="AS91" s="427"/>
      <c r="AT91" s="424"/>
      <c r="AU91" s="425"/>
      <c r="AV91" s="422"/>
      <c r="AW91" s="425"/>
      <c r="AX91" s="426"/>
      <c r="AY91" s="423"/>
      <c r="AZ91" s="428"/>
      <c r="BA91" s="423"/>
    </row>
    <row r="92" spans="1:53" s="490" customFormat="1" ht="15" customHeight="1">
      <c r="A92" s="489"/>
      <c r="C92" s="135" t="s">
        <v>375</v>
      </c>
      <c r="E92" s="135"/>
      <c r="H92" s="458"/>
      <c r="J92" s="411"/>
      <c r="K92" s="495"/>
      <c r="L92" s="411"/>
      <c r="M92" s="495"/>
      <c r="N92" s="413"/>
      <c r="O92" s="414">
        <f>(O91-N91)/N91</f>
        <v>-0.121</v>
      </c>
      <c r="P92" s="472"/>
      <c r="Q92" s="495"/>
      <c r="R92" s="472"/>
      <c r="S92" s="496"/>
      <c r="T92" s="497"/>
      <c r="U92" s="412">
        <f>(U91-T91)/T91</f>
        <v>-0.188</v>
      </c>
      <c r="V92" s="498"/>
      <c r="W92" s="412">
        <f>(W91-V91)/V91-0.001</f>
        <v>-0.159</v>
      </c>
      <c r="X92" s="491"/>
      <c r="Y92" s="411"/>
      <c r="Z92" s="495"/>
      <c r="AA92" s="411"/>
      <c r="AB92" s="495"/>
      <c r="AC92" s="413"/>
      <c r="AD92" s="414">
        <f>(AD91-AC91)/AC91+0.2%</f>
        <v>0.031</v>
      </c>
      <c r="AE92" s="472"/>
      <c r="AF92" s="495"/>
      <c r="AG92" s="472"/>
      <c r="AH92" s="496"/>
      <c r="AI92" s="497"/>
      <c r="AJ92" s="412">
        <f>(AJ91-AI91)/AI91+0.002</f>
        <v>0.089</v>
      </c>
      <c r="AK92" s="498"/>
      <c r="AL92" s="412">
        <f>(AL91-AK91)/AK91-0.002</f>
        <v>0.062</v>
      </c>
      <c r="AM92" s="491"/>
      <c r="AN92" s="411"/>
      <c r="AO92" s="495"/>
      <c r="AP92" s="411"/>
      <c r="AQ92" s="495"/>
      <c r="AR92" s="413"/>
      <c r="AS92" s="414"/>
      <c r="AT92" s="472"/>
      <c r="AU92" s="495"/>
      <c r="AV92" s="472"/>
      <c r="AW92" s="496"/>
      <c r="AX92" s="497"/>
      <c r="AY92" s="412"/>
      <c r="AZ92" s="498"/>
      <c r="BA92" s="412"/>
    </row>
    <row r="93" spans="1:53" s="490" customFormat="1" ht="15" customHeight="1">
      <c r="A93" s="489"/>
      <c r="C93" s="135" t="s">
        <v>376</v>
      </c>
      <c r="E93" s="135"/>
      <c r="H93" s="458"/>
      <c r="J93" s="411"/>
      <c r="K93" s="495"/>
      <c r="L93" s="411"/>
      <c r="M93" s="495"/>
      <c r="N93" s="413"/>
      <c r="O93" s="414"/>
      <c r="P93" s="411"/>
      <c r="Q93" s="495"/>
      <c r="R93" s="472"/>
      <c r="S93" s="495"/>
      <c r="T93" s="497"/>
      <c r="U93" s="412"/>
      <c r="V93" s="420"/>
      <c r="W93" s="412"/>
      <c r="X93" s="412"/>
      <c r="Y93" s="411"/>
      <c r="Z93" s="495"/>
      <c r="AA93" s="411"/>
      <c r="AB93" s="495"/>
      <c r="AC93" s="413"/>
      <c r="AD93" s="414">
        <f>(AD91-O91)/O91</f>
        <v>0.036</v>
      </c>
      <c r="AE93" s="411"/>
      <c r="AF93" s="495"/>
      <c r="AG93" s="472"/>
      <c r="AH93" s="495"/>
      <c r="AI93" s="497"/>
      <c r="AJ93" s="412">
        <f>(AJ91-U91)/U91-0.001</f>
        <v>0.093</v>
      </c>
      <c r="AK93" s="420"/>
      <c r="AL93" s="412">
        <f>(AL91-W91)/W91</f>
        <v>0.067</v>
      </c>
      <c r="AM93" s="412"/>
      <c r="AN93" s="411"/>
      <c r="AO93" s="495"/>
      <c r="AP93" s="411"/>
      <c r="AQ93" s="495"/>
      <c r="AR93" s="413"/>
      <c r="AS93" s="414"/>
      <c r="AT93" s="411"/>
      <c r="AU93" s="495"/>
      <c r="AV93" s="472"/>
      <c r="AW93" s="495"/>
      <c r="AX93" s="497"/>
      <c r="AY93" s="412"/>
      <c r="AZ93" s="420"/>
      <c r="BA93" s="412"/>
    </row>
    <row r="94" spans="1:53" s="436" customFormat="1" ht="15" customHeight="1">
      <c r="A94" s="86"/>
      <c r="B94" s="122"/>
      <c r="C94" s="122" t="s">
        <v>382</v>
      </c>
      <c r="D94" s="123"/>
      <c r="E94" s="124"/>
      <c r="F94" s="125"/>
      <c r="G94" s="126"/>
      <c r="H94" s="193"/>
      <c r="I94" s="126"/>
      <c r="J94" s="422"/>
      <c r="K94" s="423"/>
      <c r="L94" s="424"/>
      <c r="M94" s="425"/>
      <c r="N94" s="426">
        <v>483</v>
      </c>
      <c r="O94" s="427">
        <v>293</v>
      </c>
      <c r="P94" s="424"/>
      <c r="Q94" s="425"/>
      <c r="R94" s="422"/>
      <c r="S94" s="425"/>
      <c r="T94" s="426">
        <v>382</v>
      </c>
      <c r="U94" s="423">
        <v>207</v>
      </c>
      <c r="V94" s="428">
        <v>865</v>
      </c>
      <c r="W94" s="423">
        <v>500</v>
      </c>
      <c r="X94" s="435"/>
      <c r="Y94" s="422"/>
      <c r="Z94" s="423"/>
      <c r="AA94" s="424"/>
      <c r="AB94" s="425"/>
      <c r="AC94" s="426">
        <v>293</v>
      </c>
      <c r="AD94" s="427">
        <v>132</v>
      </c>
      <c r="AE94" s="424"/>
      <c r="AF94" s="425"/>
      <c r="AG94" s="422"/>
      <c r="AH94" s="425"/>
      <c r="AI94" s="426">
        <v>213</v>
      </c>
      <c r="AJ94" s="423">
        <v>179</v>
      </c>
      <c r="AK94" s="428">
        <v>506</v>
      </c>
      <c r="AL94" s="423">
        <v>312</v>
      </c>
      <c r="AM94" s="435"/>
      <c r="AN94" s="422"/>
      <c r="AO94" s="423"/>
      <c r="AP94" s="424"/>
      <c r="AQ94" s="425"/>
      <c r="AR94" s="426"/>
      <c r="AS94" s="427"/>
      <c r="AT94" s="424"/>
      <c r="AU94" s="425"/>
      <c r="AV94" s="422"/>
      <c r="AW94" s="425"/>
      <c r="AX94" s="426"/>
      <c r="AY94" s="423"/>
      <c r="AZ94" s="428"/>
      <c r="BA94" s="423"/>
    </row>
    <row r="95" spans="1:53" s="490" customFormat="1" ht="15" customHeight="1">
      <c r="A95" s="489"/>
      <c r="C95" s="135" t="s">
        <v>375</v>
      </c>
      <c r="E95" s="135"/>
      <c r="H95" s="458"/>
      <c r="J95" s="411"/>
      <c r="K95" s="495"/>
      <c r="L95" s="411"/>
      <c r="M95" s="495"/>
      <c r="N95" s="413"/>
      <c r="O95" s="414">
        <f>(O94-N94)/N94+0.1%</f>
        <v>-0.392</v>
      </c>
      <c r="P95" s="472"/>
      <c r="Q95" s="495"/>
      <c r="R95" s="472"/>
      <c r="S95" s="496"/>
      <c r="T95" s="497"/>
      <c r="U95" s="412">
        <f>(U94-T94)/T94</f>
        <v>-0.458</v>
      </c>
      <c r="V95" s="498"/>
      <c r="W95" s="412">
        <f>(W94-V94)/V94</f>
        <v>-0.422</v>
      </c>
      <c r="X95" s="491"/>
      <c r="Y95" s="411"/>
      <c r="Z95" s="495"/>
      <c r="AA95" s="411"/>
      <c r="AB95" s="495"/>
      <c r="AC95" s="413"/>
      <c r="AD95" s="414">
        <f>(AD94-AC94)/AC94+0.1%</f>
        <v>-0.548</v>
      </c>
      <c r="AE95" s="472"/>
      <c r="AF95" s="495"/>
      <c r="AG95" s="472"/>
      <c r="AH95" s="496"/>
      <c r="AI95" s="497"/>
      <c r="AJ95" s="412">
        <f>(AJ94-AI94)/AI94+0.003</f>
        <v>-0.157</v>
      </c>
      <c r="AK95" s="498"/>
      <c r="AL95" s="412">
        <f>(AL94-AK94)/AK94-0.001</f>
        <v>-0.384</v>
      </c>
      <c r="AM95" s="491"/>
      <c r="AN95" s="411"/>
      <c r="AO95" s="495"/>
      <c r="AP95" s="411"/>
      <c r="AQ95" s="495"/>
      <c r="AR95" s="413"/>
      <c r="AS95" s="414"/>
      <c r="AT95" s="472"/>
      <c r="AU95" s="495"/>
      <c r="AV95" s="472"/>
      <c r="AW95" s="496"/>
      <c r="AX95" s="497"/>
      <c r="AY95" s="412"/>
      <c r="AZ95" s="498"/>
      <c r="BA95" s="412"/>
    </row>
    <row r="96" spans="1:53" s="490" customFormat="1" ht="15" customHeight="1">
      <c r="A96" s="489"/>
      <c r="B96" s="492"/>
      <c r="C96" s="321" t="s">
        <v>376</v>
      </c>
      <c r="D96" s="492"/>
      <c r="E96" s="321"/>
      <c r="F96" s="492"/>
      <c r="G96" s="492"/>
      <c r="H96" s="493"/>
      <c r="I96" s="492"/>
      <c r="J96" s="476"/>
      <c r="K96" s="499"/>
      <c r="L96" s="476"/>
      <c r="M96" s="499"/>
      <c r="N96" s="478"/>
      <c r="O96" s="479"/>
      <c r="P96" s="476"/>
      <c r="Q96" s="499"/>
      <c r="R96" s="481"/>
      <c r="S96" s="499"/>
      <c r="T96" s="500"/>
      <c r="U96" s="477"/>
      <c r="V96" s="501"/>
      <c r="W96" s="477"/>
      <c r="X96" s="477"/>
      <c r="Y96" s="476"/>
      <c r="Z96" s="499"/>
      <c r="AA96" s="476"/>
      <c r="AB96" s="499"/>
      <c r="AC96" s="478"/>
      <c r="AD96" s="479">
        <f>(AD94-O94)/O94+0.1%</f>
        <v>-0.548</v>
      </c>
      <c r="AE96" s="476"/>
      <c r="AF96" s="499"/>
      <c r="AG96" s="481"/>
      <c r="AH96" s="499"/>
      <c r="AI96" s="500"/>
      <c r="AJ96" s="477">
        <f>(AJ94-U94)/U94+0.004</f>
        <v>-0.131</v>
      </c>
      <c r="AK96" s="501"/>
      <c r="AL96" s="477">
        <f>(AL94-W94)/W94</f>
        <v>-0.376</v>
      </c>
      <c r="AM96" s="477"/>
      <c r="AN96" s="476"/>
      <c r="AO96" s="499"/>
      <c r="AP96" s="476"/>
      <c r="AQ96" s="499"/>
      <c r="AR96" s="478"/>
      <c r="AS96" s="479"/>
      <c r="AT96" s="476"/>
      <c r="AU96" s="499"/>
      <c r="AV96" s="481"/>
      <c r="AW96" s="499"/>
      <c r="AX96" s="500"/>
      <c r="AY96" s="477"/>
      <c r="AZ96" s="501"/>
      <c r="BA96" s="477"/>
    </row>
    <row r="97" ht="18.75"/>
    <row r="98" spans="10:46" ht="15" customHeight="1">
      <c r="J98" s="23" t="s">
        <v>389</v>
      </c>
      <c r="Y98" s="23" t="s">
        <v>390</v>
      </c>
      <c r="AE98" s="23" t="s">
        <v>391</v>
      </c>
      <c r="AN98" s="23"/>
      <c r="AT98" s="23"/>
    </row>
    <row r="99" spans="10:46" ht="15" customHeight="1">
      <c r="J99" s="23" t="s">
        <v>392</v>
      </c>
      <c r="Y99" s="23" t="s">
        <v>393</v>
      </c>
      <c r="AE99" s="23" t="s">
        <v>394</v>
      </c>
      <c r="AN99" s="23"/>
      <c r="AT99" s="23"/>
    </row>
    <row r="100" spans="3:46" ht="15" customHeight="1">
      <c r="C100" s="23"/>
      <c r="J100" s="23" t="s">
        <v>395</v>
      </c>
      <c r="AE100" s="23" t="s">
        <v>396</v>
      </c>
      <c r="AT100" s="23"/>
    </row>
  </sheetData>
  <sheetProtection selectLockedCells="1" selectUnlockedCells="1"/>
  <mergeCells count="5">
    <mergeCell ref="B6:F7"/>
    <mergeCell ref="H6:H7"/>
    <mergeCell ref="J6:W6"/>
    <mergeCell ref="Y6:AL6"/>
    <mergeCell ref="AN6:BA6"/>
  </mergeCells>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rowBreaks count="1" manualBreakCount="1">
    <brk id="48" max="255" man="1"/>
  </rowBreaks>
  <colBreaks count="2" manualBreakCount="2">
    <brk id="23" max="65535" man="1"/>
    <brk id="38" max="65535" man="1"/>
  </colBreaks>
  <drawing r:id="rId1"/>
</worksheet>
</file>

<file path=xl/worksheets/sheet7.xml><?xml version="1.0" encoding="utf-8"?>
<worksheet xmlns="http://schemas.openxmlformats.org/spreadsheetml/2006/main" xmlns:r="http://schemas.openxmlformats.org/officeDocument/2006/relationships">
  <sheetPr codeName="Feuil7">
    <tabColor indexed="53"/>
  </sheetPr>
  <dimension ref="A1:X54"/>
  <sheetViews>
    <sheetView showGridLines="0" showOutlineSymbols="0" view="pageBreakPreview" zoomScale="70" zoomScaleNormal="70" zoomScaleSheetLayoutView="70" workbookViewId="0" topLeftCell="A1">
      <pane xSplit="8" ySplit="7" topLeftCell="I8" activePane="bottomRight" state="frozen"/>
      <selection pane="topLeft" activeCell="A1" sqref="A1"/>
      <selection pane="topRight" activeCell="I1" sqref="I1"/>
      <selection pane="bottomLeft" activeCell="A8" sqref="A8"/>
      <selection pane="bottomRight" activeCell="J11" sqref="A1:IV65536"/>
    </sheetView>
  </sheetViews>
  <sheetFormatPr defaultColWidth="10.28125" defaultRowHeight="12.75"/>
  <cols>
    <col min="1" max="1" width="2.8515625" style="502" customWidth="1"/>
    <col min="2" max="2" width="2.140625" style="503" customWidth="1"/>
    <col min="3" max="3" width="2.140625" style="504" customWidth="1"/>
    <col min="4" max="5" width="2.140625" style="71" customWidth="1"/>
    <col min="6" max="6" width="50.00390625" style="502" customWidth="1"/>
    <col min="7" max="7" width="0.9921875" style="404" customWidth="1"/>
    <col min="8" max="8" width="11.421875" style="505" customWidth="1"/>
    <col min="9" max="9" width="2.7109375" style="404" customWidth="1"/>
    <col min="10" max="11" width="11.421875" style="404" customWidth="1"/>
    <col min="12" max="12" width="12.8515625" style="404" customWidth="1"/>
    <col min="13" max="13" width="11.421875" style="404" customWidth="1"/>
    <col min="14" max="14" width="2.7109375" style="404" customWidth="1"/>
    <col min="15" max="15" width="11.421875" style="404" customWidth="1"/>
    <col min="16" max="16" width="13.140625" style="404" customWidth="1"/>
    <col min="17" max="17" width="12.8515625" style="404" customWidth="1"/>
    <col min="18" max="18" width="11.421875" style="404" customWidth="1"/>
    <col min="19" max="19" width="2.7109375" style="404" customWidth="1"/>
    <col min="20" max="20" width="11.421875" style="404" customWidth="1"/>
    <col min="21" max="21" width="13.140625" style="404" customWidth="1"/>
    <col min="22" max="22" width="12.8515625" style="404" customWidth="1"/>
    <col min="23" max="23" width="11.421875" style="404" customWidth="1"/>
    <col min="24" max="16384" width="11.421875" style="502" customWidth="1"/>
  </cols>
  <sheetData>
    <row r="1" spans="2:23" s="3" customFormat="1" ht="12.75">
      <c r="B1" s="90"/>
      <c r="C1" s="91"/>
      <c r="D1" s="92"/>
      <c r="E1" s="92"/>
      <c r="G1" s="15"/>
      <c r="H1" s="95"/>
      <c r="I1" s="15"/>
      <c r="J1" s="94"/>
      <c r="K1" s="15"/>
      <c r="L1" s="94"/>
      <c r="M1" s="15"/>
      <c r="N1" s="94"/>
      <c r="O1" s="94"/>
      <c r="P1" s="15"/>
      <c r="Q1" s="94"/>
      <c r="R1" s="15"/>
      <c r="S1" s="94"/>
      <c r="T1" s="94"/>
      <c r="U1" s="15"/>
      <c r="V1" s="94"/>
      <c r="W1" s="15"/>
    </row>
    <row r="2" spans="2:23" s="3" customFormat="1" ht="12.75">
      <c r="B2" s="90"/>
      <c r="C2" s="91"/>
      <c r="D2" s="92"/>
      <c r="E2" s="92"/>
      <c r="G2" s="15"/>
      <c r="H2" s="95"/>
      <c r="I2" s="15"/>
      <c r="J2" s="94"/>
      <c r="K2" s="15"/>
      <c r="L2" s="94"/>
      <c r="M2" s="15"/>
      <c r="N2" s="94"/>
      <c r="O2" s="94"/>
      <c r="P2" s="15"/>
      <c r="Q2" s="94"/>
      <c r="R2" s="15"/>
      <c r="S2" s="94"/>
      <c r="T2" s="94"/>
      <c r="U2" s="15"/>
      <c r="V2" s="94"/>
      <c r="W2" s="15"/>
    </row>
    <row r="3" spans="2:23" s="3" customFormat="1" ht="12.75">
      <c r="B3" s="90"/>
      <c r="C3" s="91"/>
      <c r="D3" s="92"/>
      <c r="E3" s="92"/>
      <c r="G3" s="15"/>
      <c r="H3" s="95"/>
      <c r="I3" s="15"/>
      <c r="J3" s="94"/>
      <c r="K3" s="15"/>
      <c r="L3" s="94"/>
      <c r="M3" s="15"/>
      <c r="N3" s="94"/>
      <c r="O3" s="94"/>
      <c r="P3" s="15"/>
      <c r="Q3" s="94"/>
      <c r="R3" s="15"/>
      <c r="S3" s="94"/>
      <c r="T3" s="94"/>
      <c r="U3" s="15"/>
      <c r="V3" s="94"/>
      <c r="W3" s="15"/>
    </row>
    <row r="4" spans="2:23" s="3" customFormat="1" ht="12.75">
      <c r="B4" s="90"/>
      <c r="C4" s="91"/>
      <c r="D4" s="92"/>
      <c r="E4" s="92"/>
      <c r="G4" s="15"/>
      <c r="H4" s="95"/>
      <c r="I4" s="15"/>
      <c r="J4" s="94"/>
      <c r="K4" s="15"/>
      <c r="L4" s="94"/>
      <c r="M4" s="15"/>
      <c r="N4" s="94"/>
      <c r="O4" s="94"/>
      <c r="P4" s="15"/>
      <c r="Q4" s="94"/>
      <c r="R4" s="15"/>
      <c r="S4" s="94"/>
      <c r="T4" s="94"/>
      <c r="U4" s="15"/>
      <c r="V4" s="94"/>
      <c r="W4" s="15"/>
    </row>
    <row r="5" spans="2:23" s="3" customFormat="1" ht="12.75">
      <c r="B5" s="90"/>
      <c r="C5" s="91"/>
      <c r="D5" s="92"/>
      <c r="E5" s="92"/>
      <c r="G5" s="15"/>
      <c r="H5" s="95"/>
      <c r="I5" s="15"/>
      <c r="J5" s="94"/>
      <c r="K5" s="15"/>
      <c r="L5" s="94"/>
      <c r="M5" s="15"/>
      <c r="N5" s="94"/>
      <c r="O5" s="94"/>
      <c r="P5" s="15"/>
      <c r="Q5" s="94"/>
      <c r="R5" s="15"/>
      <c r="S5" s="94"/>
      <c r="T5" s="94"/>
      <c r="U5" s="15"/>
      <c r="V5" s="94"/>
      <c r="W5" s="15"/>
    </row>
    <row r="6" spans="2:23" s="3" customFormat="1" ht="22.5" customHeight="1">
      <c r="B6" s="96" t="s">
        <v>397</v>
      </c>
      <c r="C6" s="96"/>
      <c r="D6" s="96"/>
      <c r="E6" s="96"/>
      <c r="F6" s="96"/>
      <c r="G6" s="97"/>
      <c r="H6" s="506" t="s">
        <v>223</v>
      </c>
      <c r="I6" s="97"/>
      <c r="J6" s="98">
        <v>2009</v>
      </c>
      <c r="K6" s="98"/>
      <c r="L6" s="98"/>
      <c r="M6" s="98"/>
      <c r="N6" s="94"/>
      <c r="O6" s="98">
        <v>2010</v>
      </c>
      <c r="P6" s="98"/>
      <c r="Q6" s="98"/>
      <c r="R6" s="98"/>
      <c r="S6" s="94"/>
      <c r="T6" s="98">
        <v>2011</v>
      </c>
      <c r="U6" s="98"/>
      <c r="V6" s="98"/>
      <c r="W6" s="98"/>
    </row>
    <row r="7" spans="2:23" s="3" customFormat="1" ht="28.5" customHeight="1">
      <c r="B7" s="96"/>
      <c r="C7" s="96"/>
      <c r="D7" s="96"/>
      <c r="E7" s="96"/>
      <c r="F7" s="96"/>
      <c r="G7" s="97"/>
      <c r="H7" s="506"/>
      <c r="I7" s="97"/>
      <c r="J7" s="507" t="s">
        <v>225</v>
      </c>
      <c r="K7" s="507" t="s">
        <v>227</v>
      </c>
      <c r="L7" s="507" t="s">
        <v>231</v>
      </c>
      <c r="M7" s="507" t="s">
        <v>233</v>
      </c>
      <c r="N7" s="104"/>
      <c r="O7" s="507" t="s">
        <v>239</v>
      </c>
      <c r="P7" s="507" t="s">
        <v>241</v>
      </c>
      <c r="Q7" s="507" t="s">
        <v>245</v>
      </c>
      <c r="R7" s="507" t="s">
        <v>247</v>
      </c>
      <c r="S7" s="104"/>
      <c r="T7" s="507" t="s">
        <v>253</v>
      </c>
      <c r="U7" s="507" t="s">
        <v>255</v>
      </c>
      <c r="V7" s="507" t="s">
        <v>259</v>
      </c>
      <c r="W7" s="507" t="s">
        <v>261</v>
      </c>
    </row>
    <row r="8" spans="2:23" s="3" customFormat="1" ht="8.25" customHeight="1">
      <c r="B8" s="90"/>
      <c r="C8" s="91"/>
      <c r="D8" s="92"/>
      <c r="E8" s="92"/>
      <c r="G8" s="15"/>
      <c r="H8" s="95"/>
      <c r="I8" s="15"/>
      <c r="J8" s="104"/>
      <c r="K8" s="105"/>
      <c r="L8" s="104"/>
      <c r="M8" s="105"/>
      <c r="N8" s="104"/>
      <c r="O8" s="104"/>
      <c r="P8" s="105"/>
      <c r="Q8" s="104"/>
      <c r="R8" s="105"/>
      <c r="S8" s="104"/>
      <c r="T8" s="104"/>
      <c r="U8" s="105"/>
      <c r="V8" s="104"/>
      <c r="W8" s="105"/>
    </row>
    <row r="9" spans="2:23" s="3" customFormat="1" ht="22.5" customHeight="1">
      <c r="B9" s="106" t="s">
        <v>398</v>
      </c>
      <c r="C9" s="91"/>
      <c r="D9" s="92"/>
      <c r="E9" s="92"/>
      <c r="G9" s="15"/>
      <c r="H9" s="95"/>
      <c r="I9" s="15"/>
      <c r="J9" s="104"/>
      <c r="K9" s="105"/>
      <c r="L9" s="104"/>
      <c r="M9" s="105"/>
      <c r="N9" s="104"/>
      <c r="O9" s="104"/>
      <c r="P9" s="105"/>
      <c r="Q9" s="104"/>
      <c r="R9" s="105"/>
      <c r="S9" s="104"/>
      <c r="T9" s="104"/>
      <c r="U9" s="105"/>
      <c r="V9" s="104"/>
      <c r="W9" s="105"/>
    </row>
    <row r="10" spans="2:23" ht="8.25" customHeight="1">
      <c r="B10" s="508"/>
      <c r="C10" s="91"/>
      <c r="D10" s="92"/>
      <c r="E10" s="92"/>
      <c r="J10" s="509"/>
      <c r="K10" s="510"/>
      <c r="L10" s="509"/>
      <c r="M10" s="510"/>
      <c r="N10" s="104"/>
      <c r="O10" s="509"/>
      <c r="P10" s="510"/>
      <c r="Q10" s="509"/>
      <c r="R10" s="510"/>
      <c r="S10" s="104"/>
      <c r="T10" s="509"/>
      <c r="U10" s="510"/>
      <c r="V10" s="509"/>
      <c r="W10" s="510"/>
    </row>
    <row r="11" spans="1:23" s="514" customFormat="1" ht="15" customHeight="1">
      <c r="A11" s="511"/>
      <c r="B11" s="460" t="s">
        <v>399</v>
      </c>
      <c r="C11" s="460"/>
      <c r="D11" s="460"/>
      <c r="E11" s="512"/>
      <c r="F11" s="513"/>
      <c r="H11" s="515" t="s">
        <v>2</v>
      </c>
      <c r="J11" s="516"/>
      <c r="K11" s="516"/>
      <c r="L11" s="516"/>
      <c r="M11" s="516"/>
      <c r="N11" s="104"/>
      <c r="O11" s="516"/>
      <c r="P11" s="516"/>
      <c r="Q11" s="516"/>
      <c r="R11" s="516"/>
      <c r="S11" s="104"/>
      <c r="T11" s="516"/>
      <c r="U11" s="516"/>
      <c r="V11" s="516"/>
      <c r="W11" s="516"/>
    </row>
    <row r="12" spans="1:23" s="401" customFormat="1" ht="15" customHeight="1">
      <c r="A12" s="517"/>
      <c r="B12" s="320"/>
      <c r="C12" s="320" t="s">
        <v>400</v>
      </c>
      <c r="D12" s="320"/>
      <c r="E12" s="518"/>
      <c r="F12" s="519"/>
      <c r="H12" s="520"/>
      <c r="J12" s="521"/>
      <c r="K12" s="521"/>
      <c r="L12" s="522"/>
      <c r="M12" s="521"/>
      <c r="N12" s="523"/>
      <c r="O12" s="524"/>
      <c r="P12" s="524"/>
      <c r="Q12" s="522"/>
      <c r="R12" s="521"/>
      <c r="S12" s="523"/>
      <c r="T12" s="524"/>
      <c r="U12" s="524"/>
      <c r="V12" s="522"/>
      <c r="W12" s="521"/>
    </row>
    <row r="13" spans="1:23" s="401" customFormat="1" ht="15" customHeight="1">
      <c r="A13" s="517"/>
      <c r="B13" s="92"/>
      <c r="C13" s="92"/>
      <c r="E13" s="92"/>
      <c r="H13" s="525"/>
      <c r="J13" s="526"/>
      <c r="K13" s="527"/>
      <c r="L13" s="528"/>
      <c r="M13" s="529"/>
      <c r="N13" s="104"/>
      <c r="O13" s="526"/>
      <c r="P13" s="527"/>
      <c r="Q13" s="528"/>
      <c r="R13" s="529"/>
      <c r="S13" s="104"/>
      <c r="T13" s="526"/>
      <c r="U13" s="527"/>
      <c r="V13" s="528"/>
      <c r="W13" s="529"/>
    </row>
    <row r="14" spans="2:22" ht="15" customHeight="1">
      <c r="B14" s="508"/>
      <c r="C14" s="91"/>
      <c r="D14" s="92"/>
      <c r="E14" s="92"/>
      <c r="J14" s="403"/>
      <c r="L14" s="403"/>
      <c r="N14" s="403"/>
      <c r="O14" s="403"/>
      <c r="Q14" s="403"/>
      <c r="S14" s="403"/>
      <c r="T14" s="403"/>
      <c r="V14" s="403"/>
    </row>
    <row r="15" spans="2:23" s="3" customFormat="1" ht="22.5" customHeight="1">
      <c r="B15" s="106" t="s">
        <v>401</v>
      </c>
      <c r="C15" s="91"/>
      <c r="D15" s="92"/>
      <c r="E15" s="92"/>
      <c r="G15" s="15"/>
      <c r="H15" s="95"/>
      <c r="I15" s="15"/>
      <c r="J15" s="104"/>
      <c r="K15" s="105"/>
      <c r="L15" s="104"/>
      <c r="M15" s="105"/>
      <c r="N15" s="104"/>
      <c r="O15" s="104"/>
      <c r="P15" s="105"/>
      <c r="Q15" s="104"/>
      <c r="R15" s="105"/>
      <c r="S15" s="104"/>
      <c r="T15" s="104"/>
      <c r="U15" s="105"/>
      <c r="V15" s="104"/>
      <c r="W15" s="105"/>
    </row>
    <row r="16" spans="2:23" ht="8.25" customHeight="1">
      <c r="B16" s="508"/>
      <c r="C16" s="91"/>
      <c r="D16" s="92"/>
      <c r="E16" s="92"/>
      <c r="J16" s="509"/>
      <c r="K16" s="510"/>
      <c r="L16" s="509"/>
      <c r="M16" s="510"/>
      <c r="N16" s="104"/>
      <c r="O16" s="509"/>
      <c r="P16" s="510"/>
      <c r="Q16" s="509"/>
      <c r="R16" s="510"/>
      <c r="S16" s="104"/>
      <c r="T16" s="509"/>
      <c r="U16" s="510"/>
      <c r="V16" s="509"/>
      <c r="W16" s="510"/>
    </row>
    <row r="17" spans="1:23" s="514" customFormat="1" ht="15" customHeight="1">
      <c r="A17" s="511"/>
      <c r="B17" s="460" t="s">
        <v>7</v>
      </c>
      <c r="C17" s="460"/>
      <c r="D17" s="460"/>
      <c r="E17" s="512"/>
      <c r="F17" s="513"/>
      <c r="H17" s="515" t="s">
        <v>6</v>
      </c>
      <c r="J17" s="516"/>
      <c r="K17" s="516"/>
      <c r="L17" s="516"/>
      <c r="M17" s="516"/>
      <c r="N17" s="104"/>
      <c r="O17" s="516"/>
      <c r="P17" s="516"/>
      <c r="Q17" s="516"/>
      <c r="R17" s="516"/>
      <c r="S17" s="104"/>
      <c r="T17" s="516"/>
      <c r="U17" s="516"/>
      <c r="V17" s="516"/>
      <c r="W17" s="516"/>
    </row>
    <row r="18" spans="1:23" s="401" customFormat="1" ht="15" customHeight="1">
      <c r="A18" s="517"/>
      <c r="B18" s="92"/>
      <c r="C18" s="92" t="s">
        <v>402</v>
      </c>
      <c r="D18" s="92"/>
      <c r="E18" s="488"/>
      <c r="H18" s="525" t="s">
        <v>9</v>
      </c>
      <c r="J18" s="530"/>
      <c r="K18" s="530"/>
      <c r="L18" s="485"/>
      <c r="M18" s="530"/>
      <c r="N18" s="104"/>
      <c r="O18" s="485"/>
      <c r="P18" s="485"/>
      <c r="Q18" s="485"/>
      <c r="R18" s="530"/>
      <c r="S18" s="104"/>
      <c r="T18" s="485"/>
      <c r="U18" s="485"/>
      <c r="V18" s="485"/>
      <c r="W18" s="530"/>
    </row>
    <row r="19" spans="1:23" s="436" customFormat="1" ht="15" customHeight="1">
      <c r="A19" s="517"/>
      <c r="B19" s="164"/>
      <c r="C19" s="164" t="s">
        <v>403</v>
      </c>
      <c r="D19" s="164"/>
      <c r="E19" s="531"/>
      <c r="F19" s="532"/>
      <c r="H19" s="533" t="s">
        <v>12</v>
      </c>
      <c r="J19" s="534"/>
      <c r="K19" s="535"/>
      <c r="L19" s="535"/>
      <c r="M19" s="534"/>
      <c r="N19" s="104"/>
      <c r="O19" s="535"/>
      <c r="P19" s="535"/>
      <c r="Q19" s="535"/>
      <c r="R19" s="534"/>
      <c r="S19" s="104"/>
      <c r="T19" s="535"/>
      <c r="U19" s="535"/>
      <c r="V19" s="535"/>
      <c r="W19" s="534"/>
    </row>
    <row r="20" spans="1:23" s="401" customFormat="1" ht="15" customHeight="1">
      <c r="A20" s="517"/>
      <c r="B20" s="92" t="s">
        <v>404</v>
      </c>
      <c r="C20" s="92"/>
      <c r="D20" s="92"/>
      <c r="E20" s="488"/>
      <c r="H20" s="525" t="s">
        <v>21</v>
      </c>
      <c r="J20" s="530"/>
      <c r="K20" s="530"/>
      <c r="L20" s="485"/>
      <c r="M20" s="530"/>
      <c r="N20" s="104"/>
      <c r="O20" s="485"/>
      <c r="P20" s="485"/>
      <c r="Q20" s="485"/>
      <c r="R20" s="530"/>
      <c r="S20" s="104"/>
      <c r="T20" s="485"/>
      <c r="U20" s="485"/>
      <c r="V20" s="485"/>
      <c r="W20" s="530"/>
    </row>
    <row r="21" spans="1:23" s="436" customFormat="1" ht="15" customHeight="1">
      <c r="A21" s="517"/>
      <c r="B21" s="92"/>
      <c r="D21" s="92"/>
      <c r="E21" s="488"/>
      <c r="H21" s="525"/>
      <c r="J21" s="526"/>
      <c r="K21" s="536"/>
      <c r="L21" s="537"/>
      <c r="M21" s="435"/>
      <c r="N21" s="538"/>
      <c r="O21" s="526"/>
      <c r="P21" s="526"/>
      <c r="Q21" s="526"/>
      <c r="R21" s="435"/>
      <c r="S21" s="538"/>
      <c r="T21" s="526"/>
      <c r="U21" s="526"/>
      <c r="V21" s="526"/>
      <c r="W21" s="435"/>
    </row>
    <row r="22" spans="2:22" ht="15" customHeight="1">
      <c r="B22" s="508"/>
      <c r="C22" s="91"/>
      <c r="D22" s="539"/>
      <c r="E22" s="539"/>
      <c r="F22" s="540"/>
      <c r="J22" s="403"/>
      <c r="L22" s="403"/>
      <c r="N22" s="403"/>
      <c r="O22" s="403"/>
      <c r="Q22" s="403"/>
      <c r="S22" s="403"/>
      <c r="T22" s="403"/>
      <c r="V22" s="403"/>
    </row>
    <row r="23" spans="2:23" s="3" customFormat="1" ht="22.5" customHeight="1">
      <c r="B23" s="106" t="s">
        <v>405</v>
      </c>
      <c r="C23" s="91"/>
      <c r="D23" s="92"/>
      <c r="E23" s="92"/>
      <c r="G23" s="15"/>
      <c r="H23" s="95"/>
      <c r="I23" s="15"/>
      <c r="J23" s="104"/>
      <c r="K23" s="105"/>
      <c r="L23" s="104"/>
      <c r="M23" s="105"/>
      <c r="N23" s="104"/>
      <c r="O23" s="104"/>
      <c r="P23" s="105"/>
      <c r="Q23" s="104"/>
      <c r="R23" s="105"/>
      <c r="S23" s="104"/>
      <c r="T23" s="104"/>
      <c r="U23" s="105"/>
      <c r="V23" s="104"/>
      <c r="W23" s="105"/>
    </row>
    <row r="24" spans="2:23" ht="8.25" customHeight="1">
      <c r="B24" s="508"/>
      <c r="C24" s="91"/>
      <c r="D24" s="92"/>
      <c r="E24" s="92"/>
      <c r="J24" s="509"/>
      <c r="K24" s="510"/>
      <c r="L24" s="509"/>
      <c r="M24" s="510"/>
      <c r="N24" s="509"/>
      <c r="O24" s="509"/>
      <c r="P24" s="510"/>
      <c r="Q24" s="509"/>
      <c r="R24" s="510"/>
      <c r="S24" s="509"/>
      <c r="T24" s="509"/>
      <c r="U24" s="510"/>
      <c r="V24" s="509"/>
      <c r="W24" s="510"/>
    </row>
    <row r="25" spans="2:23" s="484" customFormat="1" ht="18" customHeight="1">
      <c r="B25" s="541" t="s">
        <v>406</v>
      </c>
      <c r="C25" s="542"/>
      <c r="D25" s="485"/>
      <c r="F25" s="486"/>
      <c r="G25" s="486"/>
      <c r="H25" s="543"/>
      <c r="I25" s="486"/>
      <c r="J25" s="486"/>
      <c r="K25" s="486"/>
      <c r="L25" s="486"/>
      <c r="M25" s="486"/>
      <c r="N25" s="486"/>
      <c r="O25" s="486"/>
      <c r="P25" s="486"/>
      <c r="Q25" s="486"/>
      <c r="R25" s="486"/>
      <c r="S25" s="486"/>
      <c r="T25" s="486"/>
      <c r="U25" s="486"/>
      <c r="V25" s="486"/>
      <c r="W25" s="486"/>
    </row>
    <row r="26" spans="1:23" s="401" customFormat="1" ht="15" customHeight="1">
      <c r="A26" s="517"/>
      <c r="B26" s="460" t="s">
        <v>53</v>
      </c>
      <c r="C26" s="544"/>
      <c r="D26" s="545"/>
      <c r="E26" s="546"/>
      <c r="F26" s="547"/>
      <c r="G26" s="528"/>
      <c r="H26" s="548" t="s">
        <v>52</v>
      </c>
      <c r="I26" s="528"/>
      <c r="J26" s="516"/>
      <c r="K26" s="516"/>
      <c r="L26" s="549"/>
      <c r="M26" s="516"/>
      <c r="N26" s="523"/>
      <c r="O26" s="516"/>
      <c r="P26" s="516"/>
      <c r="Q26" s="549"/>
      <c r="R26" s="516"/>
      <c r="S26" s="523"/>
      <c r="T26" s="516"/>
      <c r="U26" s="516"/>
      <c r="V26" s="549"/>
      <c r="W26" s="516"/>
    </row>
    <row r="27" spans="1:24" s="514" customFormat="1" ht="15" customHeight="1">
      <c r="A27" s="511"/>
      <c r="B27" s="325" t="s">
        <v>407</v>
      </c>
      <c r="C27" s="325"/>
      <c r="D27" s="418"/>
      <c r="H27" s="525"/>
      <c r="J27" s="550"/>
      <c r="K27" s="550"/>
      <c r="L27" s="551"/>
      <c r="M27" s="551"/>
      <c r="N27" s="523"/>
      <c r="O27" s="550"/>
      <c r="P27" s="550"/>
      <c r="Q27" s="551"/>
      <c r="R27" s="550"/>
      <c r="S27" s="523"/>
      <c r="T27" s="550"/>
      <c r="U27" s="550"/>
      <c r="V27" s="551"/>
      <c r="W27" s="550"/>
      <c r="X27" s="552"/>
    </row>
    <row r="28" spans="1:23" s="436" customFormat="1" ht="15" customHeight="1">
      <c r="A28" s="517"/>
      <c r="B28" s="164"/>
      <c r="C28" s="164" t="s">
        <v>408</v>
      </c>
      <c r="D28" s="164"/>
      <c r="E28" s="531"/>
      <c r="F28" s="532"/>
      <c r="H28" s="533"/>
      <c r="J28" s="534"/>
      <c r="K28" s="535"/>
      <c r="L28" s="535"/>
      <c r="M28" s="534"/>
      <c r="N28" s="538"/>
      <c r="O28" s="534"/>
      <c r="P28" s="535"/>
      <c r="Q28" s="535"/>
      <c r="R28" s="534"/>
      <c r="S28" s="538"/>
      <c r="T28" s="534"/>
      <c r="U28" s="535"/>
      <c r="V28" s="535"/>
      <c r="W28" s="534"/>
    </row>
    <row r="29" spans="1:23" s="401" customFormat="1" ht="15" customHeight="1">
      <c r="A29" s="517"/>
      <c r="B29" s="92"/>
      <c r="C29" s="92" t="s">
        <v>409</v>
      </c>
      <c r="D29" s="92"/>
      <c r="E29" s="488"/>
      <c r="H29" s="525"/>
      <c r="J29" s="530"/>
      <c r="K29" s="530"/>
      <c r="L29" s="485"/>
      <c r="M29" s="530"/>
      <c r="N29"/>
      <c r="O29" s="530"/>
      <c r="P29" s="530"/>
      <c r="Q29" s="530"/>
      <c r="R29" s="530"/>
      <c r="S29"/>
      <c r="T29" s="530"/>
      <c r="U29" s="530"/>
      <c r="V29" s="530"/>
      <c r="W29" s="530"/>
    </row>
    <row r="30" spans="1:23" s="436" customFormat="1" ht="15" customHeight="1">
      <c r="A30" s="517"/>
      <c r="B30" s="164"/>
      <c r="C30" s="164"/>
      <c r="D30" s="164" t="s">
        <v>410</v>
      </c>
      <c r="E30" s="531"/>
      <c r="F30" s="532"/>
      <c r="H30" s="533"/>
      <c r="J30" s="534"/>
      <c r="K30" s="535"/>
      <c r="L30" s="535"/>
      <c r="M30" s="534"/>
      <c r="N30" s="538"/>
      <c r="O30" s="534"/>
      <c r="P30" s="535"/>
      <c r="Q30" s="535"/>
      <c r="R30" s="534"/>
      <c r="S30" s="538"/>
      <c r="T30" s="534"/>
      <c r="U30" s="535"/>
      <c r="V30" s="535"/>
      <c r="W30" s="534"/>
    </row>
    <row r="31" spans="1:23" s="401" customFormat="1" ht="15" customHeight="1">
      <c r="A31" s="517"/>
      <c r="B31" s="92"/>
      <c r="C31" s="92"/>
      <c r="D31" s="92" t="s">
        <v>411</v>
      </c>
      <c r="E31" s="488"/>
      <c r="H31" s="525"/>
      <c r="J31"/>
      <c r="K31" s="530"/>
      <c r="L31" s="485"/>
      <c r="M31" s="530"/>
      <c r="N31"/>
      <c r="O31" s="530"/>
      <c r="P31" s="530"/>
      <c r="Q31" s="530"/>
      <c r="R31" s="530"/>
      <c r="S31"/>
      <c r="T31" s="530"/>
      <c r="U31" s="530"/>
      <c r="V31" s="530"/>
      <c r="W31" s="530"/>
    </row>
    <row r="32" spans="1:23" s="436" customFormat="1" ht="15" customHeight="1">
      <c r="A32" s="517"/>
      <c r="B32" s="164"/>
      <c r="C32" s="164"/>
      <c r="D32" s="164" t="s">
        <v>412</v>
      </c>
      <c r="E32" s="531"/>
      <c r="F32" s="532"/>
      <c r="H32" s="533"/>
      <c r="J32" s="534"/>
      <c r="K32" s="535"/>
      <c r="L32" s="535"/>
      <c r="M32" s="534"/>
      <c r="N32" s="538"/>
      <c r="O32" s="534"/>
      <c r="P32" s="535"/>
      <c r="Q32" s="535"/>
      <c r="R32" s="534"/>
      <c r="S32" s="538"/>
      <c r="T32" s="534"/>
      <c r="U32" s="535"/>
      <c r="V32" s="535"/>
      <c r="W32" s="534"/>
    </row>
    <row r="33" spans="2:23" s="484" customFormat="1" ht="18" customHeight="1">
      <c r="B33" s="541" t="s">
        <v>413</v>
      </c>
      <c r="C33" s="542"/>
      <c r="D33" s="485"/>
      <c r="F33" s="486"/>
      <c r="G33" s="486"/>
      <c r="H33" s="543"/>
      <c r="I33" s="486"/>
      <c r="J33" s="486"/>
      <c r="K33" s="486"/>
      <c r="L33" s="486"/>
      <c r="M33" s="486"/>
      <c r="N33" s="486"/>
      <c r="O33" s="486"/>
      <c r="P33" s="486"/>
      <c r="Q33" s="486"/>
      <c r="R33" s="486"/>
      <c r="S33" s="486"/>
      <c r="T33" s="486"/>
      <c r="U33" s="486"/>
      <c r="V33" s="486"/>
      <c r="W33" s="486"/>
    </row>
    <row r="34" spans="1:23" s="436" customFormat="1" ht="15" customHeight="1">
      <c r="A34" s="517"/>
      <c r="B34" s="164" t="s">
        <v>414</v>
      </c>
      <c r="C34" s="164"/>
      <c r="D34" s="164"/>
      <c r="E34" s="531"/>
      <c r="F34" s="532"/>
      <c r="H34" s="533"/>
      <c r="J34" s="534"/>
      <c r="K34" s="535"/>
      <c r="L34" s="535"/>
      <c r="M34" s="534"/>
      <c r="N34" s="538"/>
      <c r="O34" s="534"/>
      <c r="P34" s="535"/>
      <c r="Q34" s="535"/>
      <c r="R34" s="534"/>
      <c r="S34" s="538"/>
      <c r="T34" s="534"/>
      <c r="U34" s="535"/>
      <c r="V34" s="535"/>
      <c r="W34" s="534"/>
    </row>
    <row r="35" spans="1:23" s="401" customFormat="1" ht="15" customHeight="1">
      <c r="A35" s="517"/>
      <c r="B35" s="92" t="s">
        <v>415</v>
      </c>
      <c r="C35" s="92"/>
      <c r="D35" s="92"/>
      <c r="E35" s="488"/>
      <c r="H35" s="525"/>
      <c r="J35"/>
      <c r="K35" s="530"/>
      <c r="L35" s="485"/>
      <c r="M35" s="530"/>
      <c r="N35"/>
      <c r="O35" s="530"/>
      <c r="P35" s="530"/>
      <c r="Q35" s="530"/>
      <c r="R35" s="485"/>
      <c r="S35"/>
      <c r="T35" s="530"/>
      <c r="U35" s="530"/>
      <c r="V35" s="530"/>
      <c r="W35" s="485"/>
    </row>
    <row r="36" spans="1:23" s="436" customFormat="1" ht="15" customHeight="1">
      <c r="A36" s="517"/>
      <c r="B36" s="242" t="s">
        <v>416</v>
      </c>
      <c r="C36" s="242"/>
      <c r="D36" s="242"/>
      <c r="E36" s="553"/>
      <c r="F36" s="554"/>
      <c r="H36" s="555"/>
      <c r="J36" s="556"/>
      <c r="K36" s="556"/>
      <c r="L36" s="556"/>
      <c r="M36" s="556"/>
      <c r="N36" s="538"/>
      <c r="O36" s="556"/>
      <c r="P36" s="556"/>
      <c r="Q36" s="556"/>
      <c r="R36" s="556"/>
      <c r="S36" s="538"/>
      <c r="T36" s="556"/>
      <c r="U36" s="556"/>
      <c r="V36" s="556"/>
      <c r="W36" s="556"/>
    </row>
    <row r="37" spans="1:23" s="436" customFormat="1" ht="15" customHeight="1">
      <c r="A37" s="517"/>
      <c r="B37" s="92"/>
      <c r="C37" s="92"/>
      <c r="E37" s="488"/>
      <c r="H37" s="525"/>
      <c r="J37" s="526"/>
      <c r="K37" s="536"/>
      <c r="L37" s="537"/>
      <c r="M37" s="435"/>
      <c r="N37" s="538"/>
      <c r="O37" s="526"/>
      <c r="P37" s="536"/>
      <c r="Q37" s="537"/>
      <c r="R37" s="435"/>
      <c r="S37" s="538"/>
      <c r="T37" s="526"/>
      <c r="U37" s="536"/>
      <c r="V37" s="537"/>
      <c r="W37" s="435"/>
    </row>
    <row r="38" spans="2:22" ht="15" customHeight="1">
      <c r="B38" s="508"/>
      <c r="C38" s="91"/>
      <c r="D38" s="92"/>
      <c r="E38" s="92"/>
      <c r="J38" s="403"/>
      <c r="L38" s="403"/>
      <c r="N38" s="403"/>
      <c r="O38" s="403"/>
      <c r="Q38" s="403"/>
      <c r="S38" s="403"/>
      <c r="T38" s="403"/>
      <c r="U38" s="557"/>
      <c r="V38" s="403"/>
    </row>
    <row r="39" spans="2:23" s="3" customFormat="1" ht="22.5" customHeight="1">
      <c r="B39" s="106" t="s">
        <v>417</v>
      </c>
      <c r="C39" s="91"/>
      <c r="D39" s="92"/>
      <c r="E39" s="92"/>
      <c r="G39" s="15"/>
      <c r="H39" s="95"/>
      <c r="I39" s="15"/>
      <c r="J39" s="104"/>
      <c r="K39" s="105"/>
      <c r="L39" s="104"/>
      <c r="M39" s="105"/>
      <c r="N39" s="104"/>
      <c r="O39" s="104"/>
      <c r="P39" s="105"/>
      <c r="Q39" s="104"/>
      <c r="R39" s="105"/>
      <c r="S39" s="104"/>
      <c r="T39" s="104"/>
      <c r="U39" s="105"/>
      <c r="V39" s="104"/>
      <c r="W39" s="105"/>
    </row>
    <row r="40" spans="2:23" ht="8.25" customHeight="1">
      <c r="B40" s="508"/>
      <c r="C40" s="91"/>
      <c r="D40" s="92"/>
      <c r="E40" s="92"/>
      <c r="J40" s="509"/>
      <c r="K40" s="510"/>
      <c r="L40" s="509"/>
      <c r="M40" s="510"/>
      <c r="N40" s="509"/>
      <c r="O40" s="509"/>
      <c r="P40" s="510"/>
      <c r="Q40" s="509"/>
      <c r="R40" s="510"/>
      <c r="S40" s="509"/>
      <c r="T40" s="509"/>
      <c r="U40" s="510"/>
      <c r="V40" s="509"/>
      <c r="W40" s="510"/>
    </row>
    <row r="41" spans="1:23" s="436" customFormat="1" ht="15" customHeight="1">
      <c r="A41" s="517"/>
      <c r="B41" s="558" t="s">
        <v>418</v>
      </c>
      <c r="C41" s="558"/>
      <c r="D41" s="558"/>
      <c r="E41" s="559"/>
      <c r="F41" s="560"/>
      <c r="H41" s="561"/>
      <c r="J41" s="562"/>
      <c r="K41" s="563"/>
      <c r="L41" s="563"/>
      <c r="M41" s="562"/>
      <c r="N41" s="538"/>
      <c r="O41" s="562"/>
      <c r="P41" s="563"/>
      <c r="Q41" s="563"/>
      <c r="R41" s="562"/>
      <c r="S41" s="538"/>
      <c r="T41" s="562"/>
      <c r="U41" s="563"/>
      <c r="V41" s="563"/>
      <c r="W41" s="562"/>
    </row>
    <row r="42" spans="1:23" s="436" customFormat="1" ht="15" customHeight="1">
      <c r="A42" s="517"/>
      <c r="B42" s="92"/>
      <c r="D42" s="92"/>
      <c r="E42" s="488"/>
      <c r="H42" s="525"/>
      <c r="J42" s="526"/>
      <c r="K42" s="536"/>
      <c r="L42" s="537"/>
      <c r="M42" s="435"/>
      <c r="N42" s="538"/>
      <c r="O42" s="526"/>
      <c r="P42" s="536"/>
      <c r="Q42" s="537"/>
      <c r="R42" s="435"/>
      <c r="S42" s="538"/>
      <c r="T42" s="526"/>
      <c r="U42" s="536"/>
      <c r="V42" s="537"/>
      <c r="W42" s="435"/>
    </row>
    <row r="43" spans="2:22" ht="15" customHeight="1">
      <c r="B43" s="508"/>
      <c r="C43" s="91"/>
      <c r="D43" s="92"/>
      <c r="E43" s="92"/>
      <c r="J43" s="403"/>
      <c r="L43" s="403"/>
      <c r="N43" s="403"/>
      <c r="O43" s="403"/>
      <c r="Q43" s="403"/>
      <c r="S43" s="403"/>
      <c r="T43" s="403"/>
      <c r="V43" s="403"/>
    </row>
    <row r="44" spans="2:23" s="3" customFormat="1" ht="22.5" customHeight="1">
      <c r="B44" s="106" t="s">
        <v>419</v>
      </c>
      <c r="C44" s="91"/>
      <c r="D44" s="92"/>
      <c r="E44" s="92"/>
      <c r="G44" s="15"/>
      <c r="H44" s="95"/>
      <c r="I44" s="15"/>
      <c r="J44" s="104"/>
      <c r="K44" s="105"/>
      <c r="L44" s="104"/>
      <c r="M44" s="105"/>
      <c r="N44" s="104"/>
      <c r="O44" s="104"/>
      <c r="P44" s="105"/>
      <c r="Q44" s="104"/>
      <c r="R44" s="105"/>
      <c r="S44" s="104"/>
      <c r="T44" s="104"/>
      <c r="U44" s="105"/>
      <c r="V44" s="104"/>
      <c r="W44" s="105"/>
    </row>
    <row r="45" spans="2:23" ht="8.25" customHeight="1">
      <c r="B45" s="508"/>
      <c r="C45" s="91"/>
      <c r="D45" s="92"/>
      <c r="E45" s="92"/>
      <c r="J45" s="509"/>
      <c r="K45" s="510"/>
      <c r="L45" s="509"/>
      <c r="M45" s="510"/>
      <c r="N45" s="509"/>
      <c r="O45" s="509"/>
      <c r="P45" s="510"/>
      <c r="Q45" s="509"/>
      <c r="R45" s="510"/>
      <c r="S45" s="509"/>
      <c r="T45" s="509"/>
      <c r="U45" s="510"/>
      <c r="V45" s="509"/>
      <c r="W45" s="510"/>
    </row>
    <row r="46" spans="1:23" s="514" customFormat="1" ht="15" customHeight="1">
      <c r="A46" s="511"/>
      <c r="B46" s="564" t="s">
        <v>420</v>
      </c>
      <c r="C46" s="564"/>
      <c r="D46" s="565"/>
      <c r="E46" s="566"/>
      <c r="F46" s="566"/>
      <c r="H46" s="567" t="s">
        <v>200</v>
      </c>
      <c r="J46" s="568"/>
      <c r="K46" s="568"/>
      <c r="L46" s="110"/>
      <c r="M46" s="568"/>
      <c r="N46" s="523"/>
      <c r="O46" s="568"/>
      <c r="P46" s="568"/>
      <c r="Q46" s="110"/>
      <c r="R46" s="568"/>
      <c r="S46" s="523"/>
      <c r="T46" s="568"/>
      <c r="U46" s="568"/>
      <c r="V46" s="110"/>
      <c r="W46" s="568"/>
    </row>
    <row r="47" spans="1:23" s="436" customFormat="1" ht="15" customHeight="1">
      <c r="A47" s="517"/>
      <c r="B47" s="164"/>
      <c r="C47" s="164" t="s">
        <v>421</v>
      </c>
      <c r="D47" s="164"/>
      <c r="E47" s="531"/>
      <c r="F47" s="532"/>
      <c r="H47" s="533"/>
      <c r="J47" s="534"/>
      <c r="K47" s="535"/>
      <c r="L47" s="535"/>
      <c r="M47" s="534"/>
      <c r="N47" s="538"/>
      <c r="O47" s="534"/>
      <c r="P47" s="535"/>
      <c r="Q47" s="535"/>
      <c r="R47" s="534"/>
      <c r="S47" s="538"/>
      <c r="T47" s="534"/>
      <c r="U47" s="535"/>
      <c r="V47" s="535"/>
      <c r="W47" s="534"/>
    </row>
    <row r="48" spans="1:23" s="401" customFormat="1" ht="15" customHeight="1">
      <c r="A48" s="517"/>
      <c r="B48" s="92"/>
      <c r="C48" s="92"/>
      <c r="D48" s="92" t="s">
        <v>422</v>
      </c>
      <c r="E48" s="488"/>
      <c r="H48" s="525"/>
      <c r="J48" s="530"/>
      <c r="K48" s="530"/>
      <c r="L48" s="485"/>
      <c r="M48" s="530"/>
      <c r="N48" s="523"/>
      <c r="O48" s="530"/>
      <c r="P48" s="530"/>
      <c r="Q48" s="485"/>
      <c r="R48" s="530"/>
      <c r="S48" s="523"/>
      <c r="T48" s="530"/>
      <c r="U48" s="530"/>
      <c r="V48" s="485"/>
      <c r="W48" s="530"/>
    </row>
    <row r="49" spans="1:23" s="436" customFormat="1" ht="15" customHeight="1">
      <c r="A49" s="517"/>
      <c r="B49" s="164"/>
      <c r="C49" s="164"/>
      <c r="D49" s="164" t="s">
        <v>423</v>
      </c>
      <c r="E49" s="531"/>
      <c r="F49" s="532"/>
      <c r="H49" s="533"/>
      <c r="J49" s="534"/>
      <c r="K49" s="535"/>
      <c r="L49" s="535"/>
      <c r="M49" s="534"/>
      <c r="N49" s="538"/>
      <c r="O49" s="534"/>
      <c r="P49" s="535"/>
      <c r="Q49" s="535"/>
      <c r="R49" s="534"/>
      <c r="S49" s="538"/>
      <c r="T49" s="534"/>
      <c r="U49" s="535"/>
      <c r="V49" s="535"/>
      <c r="W49" s="534"/>
    </row>
    <row r="50" spans="1:23" s="401" customFormat="1" ht="15" customHeight="1">
      <c r="A50" s="517"/>
      <c r="B50" s="320"/>
      <c r="C50" s="320" t="s">
        <v>424</v>
      </c>
      <c r="D50" s="320"/>
      <c r="E50" s="518"/>
      <c r="F50" s="519"/>
      <c r="H50" s="520"/>
      <c r="J50" s="521"/>
      <c r="K50" s="521"/>
      <c r="L50" s="522"/>
      <c r="M50" s="521"/>
      <c r="N50" s="523"/>
      <c r="O50" s="521"/>
      <c r="P50" s="521"/>
      <c r="Q50" s="522"/>
      <c r="R50" s="521"/>
      <c r="S50" s="523"/>
      <c r="T50" s="521"/>
      <c r="U50" s="521"/>
      <c r="V50" s="522"/>
      <c r="W50" s="521"/>
    </row>
    <row r="51" spans="2:23" s="404" customFormat="1" ht="18.75">
      <c r="B51" s="569"/>
      <c r="C51" s="570"/>
      <c r="D51" s="251"/>
      <c r="E51" s="251"/>
      <c r="F51" s="18"/>
      <c r="G51" s="18"/>
      <c r="H51" s="107"/>
      <c r="I51" s="18"/>
      <c r="J51" s="571"/>
      <c r="K51" s="572"/>
      <c r="L51" s="572"/>
      <c r="M51" s="573"/>
      <c r="O51" s="571"/>
      <c r="P51" s="572"/>
      <c r="Q51" s="572"/>
      <c r="R51" s="573"/>
      <c r="T51" s="571"/>
      <c r="U51" s="572"/>
      <c r="V51" s="572"/>
      <c r="W51" s="573"/>
    </row>
    <row r="52" spans="2:23" s="404" customFormat="1" ht="15" customHeight="1">
      <c r="B52" s="23" t="s">
        <v>425</v>
      </c>
      <c r="C52" s="23"/>
      <c r="D52" s="251"/>
      <c r="E52" s="251"/>
      <c r="F52" s="18"/>
      <c r="G52" s="18"/>
      <c r="H52" s="107"/>
      <c r="I52" s="18"/>
      <c r="J52" s="571"/>
      <c r="K52" s="572"/>
      <c r="L52" s="572"/>
      <c r="M52" s="573"/>
      <c r="O52" s="571"/>
      <c r="P52" s="572"/>
      <c r="Q52" s="572"/>
      <c r="R52" s="573"/>
      <c r="T52" s="571"/>
      <c r="U52" s="572"/>
      <c r="V52" s="572"/>
      <c r="W52" s="573"/>
    </row>
    <row r="53" spans="2:23" s="404" customFormat="1" ht="15" customHeight="1">
      <c r="B53" s="23" t="s">
        <v>426</v>
      </c>
      <c r="C53" s="570"/>
      <c r="D53" s="251"/>
      <c r="E53" s="251"/>
      <c r="F53" s="18"/>
      <c r="G53" s="18"/>
      <c r="H53" s="107"/>
      <c r="I53" s="18"/>
      <c r="J53" s="571"/>
      <c r="K53" s="572"/>
      <c r="L53" s="572"/>
      <c r="M53" s="573"/>
      <c r="O53" s="571"/>
      <c r="P53" s="572"/>
      <c r="Q53" s="572"/>
      <c r="R53" s="573"/>
      <c r="T53" s="571"/>
      <c r="U53" s="572"/>
      <c r="V53" s="572"/>
      <c r="W53" s="573"/>
    </row>
    <row r="54" spans="2:8" s="404" customFormat="1" ht="18">
      <c r="B54" s="569"/>
      <c r="C54" s="570"/>
      <c r="D54" s="251"/>
      <c r="E54" s="251"/>
      <c r="H54" s="574"/>
    </row>
  </sheetData>
  <sheetProtection selectLockedCells="1" selectUnlockedCells="1"/>
  <mergeCells count="5">
    <mergeCell ref="B6:F7"/>
    <mergeCell ref="H6:H7"/>
    <mergeCell ref="J6:M6"/>
    <mergeCell ref="O6:R6"/>
    <mergeCell ref="T6:W6"/>
  </mergeCells>
  <printOptions/>
  <pageMargins left="0.39375" right="0" top="0.5902777777777778" bottom="0.5118055555555555" header="0.5118055555555555" footer="0.5118055555555555"/>
  <pageSetup horizontalDpi="300" verticalDpi="300" orientation="landscape" pageOrder="overThenDown" paperSize="9" scale="53"/>
  <headerFooter alignWithMargins="0">
    <oddFooter>&amp;LFrance Telecom - investor relations department&amp;C&amp;F - &amp;A&amp;R&amp;12&amp;P / &amp;N</oddFooter>
  </headerFooter>
  <drawing r:id="rId1"/>
</worksheet>
</file>

<file path=xl/worksheets/sheet8.xml><?xml version="1.0" encoding="utf-8"?>
<worksheet xmlns="http://schemas.openxmlformats.org/spreadsheetml/2006/main" xmlns:r="http://schemas.openxmlformats.org/officeDocument/2006/relationships">
  <sheetPr codeName="Feuil8">
    <tabColor indexed="53"/>
  </sheetPr>
  <dimension ref="A1:DF46"/>
  <sheetViews>
    <sheetView showGridLines="0" showOutlineSymbols="0" view="pageBreakPreview" zoomScale="75" zoomScaleNormal="70" zoomScaleSheetLayoutView="75" workbookViewId="0" topLeftCell="A1">
      <pane xSplit="8" ySplit="10" topLeftCell="BW11" activePane="bottomRight" state="frozen"/>
      <selection pane="topLeft" activeCell="A1" sqref="A1"/>
      <selection pane="topRight" activeCell="BW1" sqref="BW1"/>
      <selection pane="bottomLeft" activeCell="A11" sqref="A11"/>
      <selection pane="bottomRight" activeCell="BX15" sqref="A1:IV65536"/>
    </sheetView>
  </sheetViews>
  <sheetFormatPr defaultColWidth="10.28125" defaultRowHeight="12.75"/>
  <cols>
    <col min="1" max="1" width="2.8515625" style="575" customWidth="1"/>
    <col min="2" max="2" width="2.140625" style="508" customWidth="1"/>
    <col min="3" max="3" width="2.8515625" style="576" customWidth="1"/>
    <col min="4" max="5" width="2.8515625" style="502" customWidth="1"/>
    <col min="6" max="6" width="50.140625" style="403" customWidth="1"/>
    <col min="7" max="7" width="0.9921875" style="403" customWidth="1"/>
    <col min="8" max="8" width="9.140625" style="510" customWidth="1"/>
    <col min="9" max="9" width="2.7109375" style="403" customWidth="1"/>
    <col min="10" max="10" width="9.421875" style="404" customWidth="1"/>
    <col min="11" max="25" width="9.140625" style="404" customWidth="1"/>
    <col min="26" max="26" width="2.7109375" style="404" customWidth="1"/>
    <col min="27" max="27" width="9.421875" style="404" customWidth="1"/>
    <col min="28" max="42" width="9.140625" style="404" customWidth="1"/>
    <col min="43" max="43" width="2.7109375" style="404" customWidth="1"/>
    <col min="44" max="44" width="9.421875" style="404" customWidth="1"/>
    <col min="45" max="59" width="9.140625" style="404" customWidth="1"/>
    <col min="60" max="60" width="2.7109375" style="404" customWidth="1"/>
    <col min="61" max="61" width="9.421875" style="404" customWidth="1"/>
    <col min="62" max="76" width="9.140625" style="404" customWidth="1"/>
    <col min="77" max="77" width="2.7109375" style="404" customWidth="1"/>
    <col min="78" max="78" width="9.421875" style="404" customWidth="1"/>
    <col min="79" max="93" width="9.140625" style="404" customWidth="1"/>
    <col min="94" max="94" width="2.7109375" style="404" customWidth="1"/>
    <col min="95" max="95" width="9.421875" style="404" customWidth="1"/>
    <col min="96" max="110" width="9.140625" style="404" customWidth="1"/>
    <col min="111" max="16384" width="11.421875" style="404" customWidth="1"/>
  </cols>
  <sheetData>
    <row r="1" spans="1:8" s="15" customFormat="1" ht="12.75">
      <c r="A1" s="405"/>
      <c r="B1" s="90"/>
      <c r="C1" s="91"/>
      <c r="D1" s="92"/>
      <c r="E1" s="92"/>
      <c r="F1" s="3"/>
      <c r="G1" s="83"/>
      <c r="H1" s="93"/>
    </row>
    <row r="2" spans="1:8" s="15" customFormat="1" ht="12.75">
      <c r="A2" s="405"/>
      <c r="B2" s="90"/>
      <c r="C2" s="91"/>
      <c r="D2" s="92"/>
      <c r="E2" s="92"/>
      <c r="F2" s="3"/>
      <c r="G2" s="83"/>
      <c r="H2" s="93"/>
    </row>
    <row r="3" spans="1:8" s="15" customFormat="1" ht="12.75">
      <c r="A3" s="405"/>
      <c r="B3" s="90"/>
      <c r="C3" s="91"/>
      <c r="D3" s="92"/>
      <c r="E3" s="92"/>
      <c r="F3" s="3"/>
      <c r="G3" s="83"/>
      <c r="H3" s="93"/>
    </row>
    <row r="4" spans="1:8" s="15" customFormat="1" ht="12.75">
      <c r="A4" s="405"/>
      <c r="B4" s="90"/>
      <c r="C4" s="91"/>
      <c r="D4" s="92"/>
      <c r="E4" s="92"/>
      <c r="F4" s="3"/>
      <c r="G4" s="83"/>
      <c r="H4" s="93"/>
    </row>
    <row r="5" spans="1:8" s="15" customFormat="1" ht="12.75">
      <c r="A5" s="405"/>
      <c r="B5" s="90"/>
      <c r="C5" s="91"/>
      <c r="D5" s="92"/>
      <c r="E5" s="92"/>
      <c r="F5" s="3"/>
      <c r="G5" s="83"/>
      <c r="H5" s="93"/>
    </row>
    <row r="6" spans="1:110" s="15" customFormat="1" ht="12.75" customHeight="1">
      <c r="A6" s="405"/>
      <c r="B6" s="96" t="s">
        <v>222</v>
      </c>
      <c r="C6" s="96"/>
      <c r="D6" s="96"/>
      <c r="E6" s="96"/>
      <c r="F6" s="96"/>
      <c r="G6" s="97"/>
      <c r="H6" s="96" t="s">
        <v>223</v>
      </c>
      <c r="I6" s="97"/>
      <c r="J6" s="98" t="s">
        <v>229</v>
      </c>
      <c r="K6" s="98"/>
      <c r="L6" s="98"/>
      <c r="M6" s="98"/>
      <c r="N6" s="98"/>
      <c r="O6" s="98"/>
      <c r="P6" s="98"/>
      <c r="Q6" s="98"/>
      <c r="R6" s="98"/>
      <c r="S6" s="98"/>
      <c r="T6" s="98"/>
      <c r="U6" s="98"/>
      <c r="V6" s="98"/>
      <c r="W6" s="98"/>
      <c r="X6" s="98"/>
      <c r="Y6" s="98"/>
      <c r="AA6" s="577" t="s">
        <v>237</v>
      </c>
      <c r="AB6" s="577"/>
      <c r="AC6" s="577"/>
      <c r="AD6" s="577"/>
      <c r="AE6" s="577"/>
      <c r="AF6" s="577"/>
      <c r="AG6" s="577"/>
      <c r="AH6" s="577"/>
      <c r="AI6" s="577"/>
      <c r="AJ6" s="577"/>
      <c r="AK6" s="577"/>
      <c r="AL6" s="577"/>
      <c r="AM6" s="577"/>
      <c r="AN6" s="577"/>
      <c r="AO6" s="577"/>
      <c r="AP6" s="577"/>
      <c r="AR6" s="98" t="s">
        <v>243</v>
      </c>
      <c r="AS6" s="98"/>
      <c r="AT6" s="98"/>
      <c r="AU6" s="98"/>
      <c r="AV6" s="98"/>
      <c r="AW6" s="98"/>
      <c r="AX6" s="98"/>
      <c r="AY6" s="98"/>
      <c r="AZ6" s="98"/>
      <c r="BA6" s="98"/>
      <c r="BB6" s="98"/>
      <c r="BC6" s="98"/>
      <c r="BD6" s="98"/>
      <c r="BE6" s="98"/>
      <c r="BF6" s="98"/>
      <c r="BG6" s="98"/>
      <c r="BI6" s="577" t="s">
        <v>251</v>
      </c>
      <c r="BJ6" s="577"/>
      <c r="BK6" s="577"/>
      <c r="BL6" s="577"/>
      <c r="BM6" s="577"/>
      <c r="BN6" s="577"/>
      <c r="BO6" s="577"/>
      <c r="BP6" s="577"/>
      <c r="BQ6" s="577"/>
      <c r="BR6" s="577"/>
      <c r="BS6" s="577"/>
      <c r="BT6" s="577"/>
      <c r="BU6" s="577"/>
      <c r="BV6" s="577"/>
      <c r="BW6" s="577"/>
      <c r="BX6" s="577"/>
      <c r="BZ6" s="98" t="s">
        <v>257</v>
      </c>
      <c r="CA6" s="98"/>
      <c r="CB6" s="98"/>
      <c r="CC6" s="98"/>
      <c r="CD6" s="98"/>
      <c r="CE6" s="98"/>
      <c r="CF6" s="98"/>
      <c r="CG6" s="98"/>
      <c r="CH6" s="98"/>
      <c r="CI6" s="98"/>
      <c r="CJ6" s="98"/>
      <c r="CK6" s="98"/>
      <c r="CL6" s="98"/>
      <c r="CM6" s="98"/>
      <c r="CN6" s="98"/>
      <c r="CO6" s="98"/>
      <c r="CQ6" s="577" t="s">
        <v>265</v>
      </c>
      <c r="CR6" s="577"/>
      <c r="CS6" s="577"/>
      <c r="CT6" s="577"/>
      <c r="CU6" s="577"/>
      <c r="CV6" s="577"/>
      <c r="CW6" s="577"/>
      <c r="CX6" s="577"/>
      <c r="CY6" s="577"/>
      <c r="CZ6" s="577"/>
      <c r="DA6" s="577"/>
      <c r="DB6" s="577"/>
      <c r="DC6" s="577"/>
      <c r="DD6" s="577"/>
      <c r="DE6" s="577"/>
      <c r="DF6" s="577"/>
    </row>
    <row r="7" spans="1:110" s="15" customFormat="1" ht="7.5" customHeight="1">
      <c r="A7" s="405"/>
      <c r="B7" s="96"/>
      <c r="C7" s="96"/>
      <c r="D7" s="96"/>
      <c r="E7" s="96"/>
      <c r="F7" s="96"/>
      <c r="G7" s="97"/>
      <c r="H7" s="96"/>
      <c r="I7" s="97"/>
      <c r="J7" s="98"/>
      <c r="K7" s="98"/>
      <c r="L7" s="98"/>
      <c r="M7" s="98"/>
      <c r="N7" s="98"/>
      <c r="O7" s="98"/>
      <c r="P7" s="98"/>
      <c r="Q7" s="98"/>
      <c r="R7" s="98"/>
      <c r="S7" s="98"/>
      <c r="T7" s="98"/>
      <c r="U7" s="98"/>
      <c r="V7" s="98"/>
      <c r="W7" s="98"/>
      <c r="X7" s="98"/>
      <c r="Y7" s="98"/>
      <c r="AA7" s="577"/>
      <c r="AB7" s="577"/>
      <c r="AC7" s="577"/>
      <c r="AD7" s="577"/>
      <c r="AE7" s="577"/>
      <c r="AF7" s="577"/>
      <c r="AG7" s="577"/>
      <c r="AH7" s="577"/>
      <c r="AI7" s="577"/>
      <c r="AJ7" s="577"/>
      <c r="AK7" s="577"/>
      <c r="AL7" s="577"/>
      <c r="AM7" s="577"/>
      <c r="AN7" s="577"/>
      <c r="AO7" s="577"/>
      <c r="AP7" s="577"/>
      <c r="AR7" s="98"/>
      <c r="AS7" s="98"/>
      <c r="AT7" s="98"/>
      <c r="AU7" s="98"/>
      <c r="AV7" s="98"/>
      <c r="AW7" s="98"/>
      <c r="AX7" s="98"/>
      <c r="AY7" s="98"/>
      <c r="AZ7" s="98"/>
      <c r="BA7" s="98"/>
      <c r="BB7" s="98"/>
      <c r="BC7" s="98"/>
      <c r="BD7" s="98"/>
      <c r="BE7" s="98"/>
      <c r="BF7" s="98"/>
      <c r="BG7" s="98"/>
      <c r="BI7" s="577"/>
      <c r="BJ7" s="577"/>
      <c r="BK7" s="577"/>
      <c r="BL7" s="577"/>
      <c r="BM7" s="577"/>
      <c r="BN7" s="577"/>
      <c r="BO7" s="577"/>
      <c r="BP7" s="577"/>
      <c r="BQ7" s="577"/>
      <c r="BR7" s="577"/>
      <c r="BS7" s="577"/>
      <c r="BT7" s="577"/>
      <c r="BU7" s="577"/>
      <c r="BV7" s="577"/>
      <c r="BW7" s="577"/>
      <c r="BX7" s="577"/>
      <c r="BZ7" s="98"/>
      <c r="CA7" s="98"/>
      <c r="CB7" s="98"/>
      <c r="CC7" s="98"/>
      <c r="CD7" s="98"/>
      <c r="CE7" s="98"/>
      <c r="CF7" s="98"/>
      <c r="CG7" s="98"/>
      <c r="CH7" s="98"/>
      <c r="CI7" s="98"/>
      <c r="CJ7" s="98"/>
      <c r="CK7" s="98"/>
      <c r="CL7" s="98"/>
      <c r="CM7" s="98"/>
      <c r="CN7" s="98"/>
      <c r="CO7" s="98"/>
      <c r="CQ7" s="577"/>
      <c r="CR7" s="577"/>
      <c r="CS7" s="577"/>
      <c r="CT7" s="577"/>
      <c r="CU7" s="577"/>
      <c r="CV7" s="577"/>
      <c r="CW7" s="577"/>
      <c r="CX7" s="577"/>
      <c r="CY7" s="577"/>
      <c r="CZ7" s="577"/>
      <c r="DA7" s="577"/>
      <c r="DB7" s="577"/>
      <c r="DC7" s="577"/>
      <c r="DD7" s="577"/>
      <c r="DE7" s="577"/>
      <c r="DF7" s="577"/>
    </row>
    <row r="8" spans="1:110" s="15" customFormat="1" ht="7.5" customHeight="1">
      <c r="A8" s="405"/>
      <c r="B8" s="96"/>
      <c r="C8" s="96"/>
      <c r="D8" s="96"/>
      <c r="E8" s="96"/>
      <c r="F8" s="96"/>
      <c r="G8" s="97"/>
      <c r="H8" s="96"/>
      <c r="I8" s="97"/>
      <c r="J8" s="98"/>
      <c r="K8" s="98"/>
      <c r="L8" s="98"/>
      <c r="M8" s="98"/>
      <c r="N8" s="98"/>
      <c r="O8" s="98"/>
      <c r="P8" s="98"/>
      <c r="Q8" s="98"/>
      <c r="R8" s="98"/>
      <c r="S8" s="98"/>
      <c r="T8" s="98"/>
      <c r="U8" s="98"/>
      <c r="V8" s="98"/>
      <c r="W8" s="98"/>
      <c r="X8" s="98"/>
      <c r="Y8" s="98"/>
      <c r="AA8" s="577"/>
      <c r="AB8" s="577"/>
      <c r="AC8" s="577"/>
      <c r="AD8" s="577"/>
      <c r="AE8" s="577"/>
      <c r="AF8" s="577"/>
      <c r="AG8" s="577"/>
      <c r="AH8" s="577"/>
      <c r="AI8" s="577"/>
      <c r="AJ8" s="577"/>
      <c r="AK8" s="577"/>
      <c r="AL8" s="577"/>
      <c r="AM8" s="577"/>
      <c r="AN8" s="577"/>
      <c r="AO8" s="577"/>
      <c r="AP8" s="577"/>
      <c r="AR8" s="98"/>
      <c r="AS8" s="98"/>
      <c r="AT8" s="98"/>
      <c r="AU8" s="98"/>
      <c r="AV8" s="98"/>
      <c r="AW8" s="98"/>
      <c r="AX8" s="98"/>
      <c r="AY8" s="98"/>
      <c r="AZ8" s="98"/>
      <c r="BA8" s="98"/>
      <c r="BB8" s="98"/>
      <c r="BC8" s="98"/>
      <c r="BD8" s="98"/>
      <c r="BE8" s="98"/>
      <c r="BF8" s="98"/>
      <c r="BG8" s="98"/>
      <c r="BI8" s="577"/>
      <c r="BJ8" s="577"/>
      <c r="BK8" s="577"/>
      <c r="BL8" s="577"/>
      <c r="BM8" s="577"/>
      <c r="BN8" s="577"/>
      <c r="BO8" s="577"/>
      <c r="BP8" s="577"/>
      <c r="BQ8" s="577"/>
      <c r="BR8" s="577"/>
      <c r="BS8" s="577"/>
      <c r="BT8" s="577"/>
      <c r="BU8" s="577"/>
      <c r="BV8" s="577"/>
      <c r="BW8" s="577"/>
      <c r="BX8" s="577"/>
      <c r="BZ8" s="98"/>
      <c r="CA8" s="98"/>
      <c r="CB8" s="98"/>
      <c r="CC8" s="98"/>
      <c r="CD8" s="98"/>
      <c r="CE8" s="98"/>
      <c r="CF8" s="98"/>
      <c r="CG8" s="98"/>
      <c r="CH8" s="98"/>
      <c r="CI8" s="98"/>
      <c r="CJ8" s="98"/>
      <c r="CK8" s="98"/>
      <c r="CL8" s="98"/>
      <c r="CM8" s="98"/>
      <c r="CN8" s="98"/>
      <c r="CO8" s="98"/>
      <c r="CQ8" s="577"/>
      <c r="CR8" s="577"/>
      <c r="CS8" s="577"/>
      <c r="CT8" s="577"/>
      <c r="CU8" s="577"/>
      <c r="CV8" s="577"/>
      <c r="CW8" s="577"/>
      <c r="CX8" s="577"/>
      <c r="CY8" s="577"/>
      <c r="CZ8" s="577"/>
      <c r="DA8" s="577"/>
      <c r="DB8" s="577"/>
      <c r="DC8" s="577"/>
      <c r="DD8" s="577"/>
      <c r="DE8" s="577"/>
      <c r="DF8" s="577"/>
    </row>
    <row r="9" spans="1:110" s="53" customFormat="1" ht="37.5" customHeight="1">
      <c r="A9" s="54"/>
      <c r="B9" s="96"/>
      <c r="C9" s="96"/>
      <c r="D9" s="96"/>
      <c r="E9" s="96"/>
      <c r="F9" s="96"/>
      <c r="G9" s="97"/>
      <c r="H9" s="96"/>
      <c r="I9" s="97"/>
      <c r="J9" s="578" t="s">
        <v>427</v>
      </c>
      <c r="K9" s="578"/>
      <c r="L9" s="579" t="s">
        <v>428</v>
      </c>
      <c r="M9" s="579"/>
      <c r="N9" s="579" t="s">
        <v>429</v>
      </c>
      <c r="O9" s="579"/>
      <c r="P9" s="579" t="s">
        <v>430</v>
      </c>
      <c r="Q9" s="579"/>
      <c r="R9" s="579" t="s">
        <v>431</v>
      </c>
      <c r="S9" s="579"/>
      <c r="T9" s="578" t="s">
        <v>432</v>
      </c>
      <c r="U9" s="578"/>
      <c r="V9" s="580" t="s">
        <v>383</v>
      </c>
      <c r="W9" s="580"/>
      <c r="X9" s="581" t="s">
        <v>433</v>
      </c>
      <c r="Y9" s="581"/>
      <c r="AA9" s="578" t="s">
        <v>427</v>
      </c>
      <c r="AB9" s="578"/>
      <c r="AC9" s="579" t="s">
        <v>428</v>
      </c>
      <c r="AD9" s="579"/>
      <c r="AE9" s="579" t="s">
        <v>429</v>
      </c>
      <c r="AF9" s="579"/>
      <c r="AG9" s="579" t="s">
        <v>430</v>
      </c>
      <c r="AH9" s="579"/>
      <c r="AI9" s="579" t="s">
        <v>431</v>
      </c>
      <c r="AJ9" s="579"/>
      <c r="AK9" s="578" t="s">
        <v>432</v>
      </c>
      <c r="AL9" s="578"/>
      <c r="AM9" s="580" t="s">
        <v>383</v>
      </c>
      <c r="AN9" s="580"/>
      <c r="AO9" s="581" t="s">
        <v>433</v>
      </c>
      <c r="AP9" s="581"/>
      <c r="AR9" s="578" t="s">
        <v>427</v>
      </c>
      <c r="AS9" s="578"/>
      <c r="AT9" s="579" t="s">
        <v>428</v>
      </c>
      <c r="AU9" s="579"/>
      <c r="AV9" s="579" t="s">
        <v>429</v>
      </c>
      <c r="AW9" s="579"/>
      <c r="AX9" s="579" t="s">
        <v>430</v>
      </c>
      <c r="AY9" s="579"/>
      <c r="AZ9" s="579" t="s">
        <v>431</v>
      </c>
      <c r="BA9" s="579"/>
      <c r="BB9" s="578" t="s">
        <v>432</v>
      </c>
      <c r="BC9" s="578"/>
      <c r="BD9" s="580" t="s">
        <v>383</v>
      </c>
      <c r="BE9" s="580"/>
      <c r="BF9" s="581" t="s">
        <v>433</v>
      </c>
      <c r="BG9" s="581"/>
      <c r="BI9" s="578" t="s">
        <v>427</v>
      </c>
      <c r="BJ9" s="578"/>
      <c r="BK9" s="579" t="s">
        <v>428</v>
      </c>
      <c r="BL9" s="579"/>
      <c r="BM9" s="579" t="s">
        <v>429</v>
      </c>
      <c r="BN9" s="579"/>
      <c r="BO9" s="579" t="s">
        <v>430</v>
      </c>
      <c r="BP9" s="579"/>
      <c r="BQ9" s="579" t="s">
        <v>431</v>
      </c>
      <c r="BR9" s="579"/>
      <c r="BS9" s="578" t="s">
        <v>432</v>
      </c>
      <c r="BT9" s="578"/>
      <c r="BU9" s="580" t="s">
        <v>383</v>
      </c>
      <c r="BV9" s="580"/>
      <c r="BW9" s="581" t="s">
        <v>433</v>
      </c>
      <c r="BX9" s="581"/>
      <c r="BZ9" s="578" t="s">
        <v>427</v>
      </c>
      <c r="CA9" s="578"/>
      <c r="CB9" s="579" t="s">
        <v>428</v>
      </c>
      <c r="CC9" s="579"/>
      <c r="CD9" s="579" t="s">
        <v>429</v>
      </c>
      <c r="CE9" s="579"/>
      <c r="CF9" s="579" t="s">
        <v>430</v>
      </c>
      <c r="CG9" s="579"/>
      <c r="CH9" s="579" t="s">
        <v>431</v>
      </c>
      <c r="CI9" s="579"/>
      <c r="CJ9" s="578" t="s">
        <v>432</v>
      </c>
      <c r="CK9" s="578"/>
      <c r="CL9" s="580" t="s">
        <v>383</v>
      </c>
      <c r="CM9" s="580"/>
      <c r="CN9" s="581" t="s">
        <v>433</v>
      </c>
      <c r="CO9" s="581"/>
      <c r="CQ9" s="578" t="s">
        <v>427</v>
      </c>
      <c r="CR9" s="578"/>
      <c r="CS9" s="579" t="s">
        <v>428</v>
      </c>
      <c r="CT9" s="579"/>
      <c r="CU9" s="579" t="s">
        <v>429</v>
      </c>
      <c r="CV9" s="579"/>
      <c r="CW9" s="579" t="s">
        <v>430</v>
      </c>
      <c r="CX9" s="579"/>
      <c r="CY9" s="579" t="s">
        <v>431</v>
      </c>
      <c r="CZ9" s="579"/>
      <c r="DA9" s="578" t="s">
        <v>432</v>
      </c>
      <c r="DB9" s="578"/>
      <c r="DC9" s="580" t="s">
        <v>383</v>
      </c>
      <c r="DD9" s="580"/>
      <c r="DE9" s="581" t="s">
        <v>433</v>
      </c>
      <c r="DF9" s="581"/>
    </row>
    <row r="10" spans="1:110" ht="30.75" customHeight="1">
      <c r="A10" s="399"/>
      <c r="B10" s="96"/>
      <c r="C10" s="96"/>
      <c r="D10" s="96"/>
      <c r="E10" s="96"/>
      <c r="F10" s="96"/>
      <c r="G10" s="97"/>
      <c r="H10" s="96"/>
      <c r="I10" s="97"/>
      <c r="J10" s="582" t="s">
        <v>434</v>
      </c>
      <c r="K10" s="583" t="s">
        <v>229</v>
      </c>
      <c r="L10" s="584" t="s">
        <v>434</v>
      </c>
      <c r="M10" s="583" t="s">
        <v>229</v>
      </c>
      <c r="N10" s="584" t="s">
        <v>434</v>
      </c>
      <c r="O10" s="583" t="s">
        <v>229</v>
      </c>
      <c r="P10" s="584" t="s">
        <v>434</v>
      </c>
      <c r="Q10" s="583" t="s">
        <v>229</v>
      </c>
      <c r="R10" s="584" t="s">
        <v>434</v>
      </c>
      <c r="S10" s="583" t="s">
        <v>229</v>
      </c>
      <c r="T10" s="582" t="s">
        <v>434</v>
      </c>
      <c r="U10" s="583" t="s">
        <v>229</v>
      </c>
      <c r="V10" s="582" t="s">
        <v>434</v>
      </c>
      <c r="W10" s="585" t="s">
        <v>229</v>
      </c>
      <c r="X10" s="586" t="s">
        <v>434</v>
      </c>
      <c r="Y10" s="585" t="s">
        <v>229</v>
      </c>
      <c r="AA10" s="582" t="s">
        <v>435</v>
      </c>
      <c r="AB10" s="583" t="s">
        <v>237</v>
      </c>
      <c r="AC10" s="584" t="s">
        <v>435</v>
      </c>
      <c r="AD10" s="583" t="s">
        <v>237</v>
      </c>
      <c r="AE10" s="584" t="s">
        <v>435</v>
      </c>
      <c r="AF10" s="583" t="s">
        <v>237</v>
      </c>
      <c r="AG10" s="584" t="s">
        <v>435</v>
      </c>
      <c r="AH10" s="583" t="s">
        <v>237</v>
      </c>
      <c r="AI10" s="584" t="s">
        <v>435</v>
      </c>
      <c r="AJ10" s="583" t="s">
        <v>237</v>
      </c>
      <c r="AK10" s="582" t="s">
        <v>435</v>
      </c>
      <c r="AL10" s="583" t="s">
        <v>237</v>
      </c>
      <c r="AM10" s="582" t="s">
        <v>435</v>
      </c>
      <c r="AN10" s="585" t="s">
        <v>237</v>
      </c>
      <c r="AO10" s="586" t="s">
        <v>435</v>
      </c>
      <c r="AP10" s="585" t="s">
        <v>237</v>
      </c>
      <c r="AR10" s="582" t="s">
        <v>436</v>
      </c>
      <c r="AS10" s="583" t="s">
        <v>243</v>
      </c>
      <c r="AT10" s="582" t="s">
        <v>436</v>
      </c>
      <c r="AU10" s="583" t="s">
        <v>243</v>
      </c>
      <c r="AV10" s="582" t="s">
        <v>436</v>
      </c>
      <c r="AW10" s="583" t="s">
        <v>243</v>
      </c>
      <c r="AX10" s="582" t="s">
        <v>436</v>
      </c>
      <c r="AY10" s="583" t="s">
        <v>243</v>
      </c>
      <c r="AZ10" s="582" t="s">
        <v>436</v>
      </c>
      <c r="BA10" s="583" t="s">
        <v>243</v>
      </c>
      <c r="BB10" s="582" t="s">
        <v>436</v>
      </c>
      <c r="BC10" s="583" t="s">
        <v>243</v>
      </c>
      <c r="BD10" s="582" t="s">
        <v>436</v>
      </c>
      <c r="BE10" s="583" t="s">
        <v>243</v>
      </c>
      <c r="BF10" s="586" t="s">
        <v>436</v>
      </c>
      <c r="BG10" s="585" t="s">
        <v>243</v>
      </c>
      <c r="BI10" s="582" t="s">
        <v>437</v>
      </c>
      <c r="BJ10" s="583" t="s">
        <v>251</v>
      </c>
      <c r="BK10" s="582" t="s">
        <v>437</v>
      </c>
      <c r="BL10" s="583" t="s">
        <v>251</v>
      </c>
      <c r="BM10" s="582" t="s">
        <v>437</v>
      </c>
      <c r="BN10" s="583" t="s">
        <v>251</v>
      </c>
      <c r="BO10" s="582" t="s">
        <v>437</v>
      </c>
      <c r="BP10" s="583" t="s">
        <v>251</v>
      </c>
      <c r="BQ10" s="582" t="s">
        <v>437</v>
      </c>
      <c r="BR10" s="583" t="s">
        <v>251</v>
      </c>
      <c r="BS10" s="582" t="s">
        <v>437</v>
      </c>
      <c r="BT10" s="583" t="s">
        <v>251</v>
      </c>
      <c r="BU10" s="582" t="s">
        <v>437</v>
      </c>
      <c r="BV10" s="585" t="s">
        <v>251</v>
      </c>
      <c r="BW10" s="586" t="s">
        <v>437</v>
      </c>
      <c r="BX10" s="402" t="s">
        <v>251</v>
      </c>
      <c r="BZ10" s="582" t="s">
        <v>438</v>
      </c>
      <c r="CA10" s="583" t="s">
        <v>257</v>
      </c>
      <c r="CB10" s="582" t="s">
        <v>438</v>
      </c>
      <c r="CC10" s="583" t="s">
        <v>257</v>
      </c>
      <c r="CD10" s="582" t="s">
        <v>438</v>
      </c>
      <c r="CE10" s="583" t="s">
        <v>257</v>
      </c>
      <c r="CF10" s="582" t="s">
        <v>438</v>
      </c>
      <c r="CG10" s="583" t="s">
        <v>257</v>
      </c>
      <c r="CH10" s="582" t="s">
        <v>438</v>
      </c>
      <c r="CI10" s="583" t="s">
        <v>257</v>
      </c>
      <c r="CJ10" s="582" t="s">
        <v>438</v>
      </c>
      <c r="CK10" s="583" t="s">
        <v>257</v>
      </c>
      <c r="CL10" s="582" t="s">
        <v>438</v>
      </c>
      <c r="CM10" s="585" t="s">
        <v>257</v>
      </c>
      <c r="CN10" s="586" t="s">
        <v>438</v>
      </c>
      <c r="CO10" s="585" t="s">
        <v>257</v>
      </c>
      <c r="CQ10" s="582" t="s">
        <v>439</v>
      </c>
      <c r="CR10" s="583" t="s">
        <v>265</v>
      </c>
      <c r="CS10" s="582" t="s">
        <v>439</v>
      </c>
      <c r="CT10" s="583" t="s">
        <v>265</v>
      </c>
      <c r="CU10" s="582" t="s">
        <v>439</v>
      </c>
      <c r="CV10" s="583" t="s">
        <v>265</v>
      </c>
      <c r="CW10" s="582" t="s">
        <v>439</v>
      </c>
      <c r="CX10" s="583" t="s">
        <v>265</v>
      </c>
      <c r="CY10" s="582" t="s">
        <v>439</v>
      </c>
      <c r="CZ10" s="583" t="s">
        <v>265</v>
      </c>
      <c r="DA10" s="582" t="s">
        <v>439</v>
      </c>
      <c r="DB10" s="583" t="s">
        <v>265</v>
      </c>
      <c r="DC10" s="582" t="s">
        <v>439</v>
      </c>
      <c r="DD10" s="585" t="s">
        <v>265</v>
      </c>
      <c r="DE10" s="586" t="s">
        <v>439</v>
      </c>
      <c r="DF10" s="585" t="s">
        <v>265</v>
      </c>
    </row>
    <row r="11" spans="3:110" ht="8.25" customHeight="1">
      <c r="C11" s="91"/>
      <c r="D11" s="92"/>
      <c r="E11" s="587"/>
      <c r="F11" s="502"/>
      <c r="G11" s="404"/>
      <c r="H11" s="588"/>
      <c r="I11" s="404"/>
      <c r="J11" s="509"/>
      <c r="K11" s="509"/>
      <c r="L11" s="509"/>
      <c r="M11" s="509"/>
      <c r="N11" s="509"/>
      <c r="O11" s="510"/>
      <c r="P11" s="509"/>
      <c r="Q11" s="509"/>
      <c r="R11" s="509"/>
      <c r="S11" s="510"/>
      <c r="T11" s="509"/>
      <c r="U11" s="509"/>
      <c r="V11" s="509"/>
      <c r="W11" s="510"/>
      <c r="X11" s="509"/>
      <c r="Y11" s="510"/>
      <c r="AA11" s="509"/>
      <c r="AB11" s="509"/>
      <c r="AC11" s="509"/>
      <c r="AD11" s="509"/>
      <c r="AE11" s="509"/>
      <c r="AF11" s="510"/>
      <c r="AG11" s="509"/>
      <c r="AH11" s="509"/>
      <c r="AI11" s="509"/>
      <c r="AJ11" s="510"/>
      <c r="AK11" s="509"/>
      <c r="AL11" s="509"/>
      <c r="AM11" s="509"/>
      <c r="AN11" s="510"/>
      <c r="AO11" s="509"/>
      <c r="AP11" s="510"/>
      <c r="AR11" s="509"/>
      <c r="AS11" s="509"/>
      <c r="AT11" s="509"/>
      <c r="AU11" s="509"/>
      <c r="AV11" s="509"/>
      <c r="AW11" s="510"/>
      <c r="AX11" s="509"/>
      <c r="AY11" s="509"/>
      <c r="AZ11" s="509"/>
      <c r="BA11" s="510"/>
      <c r="BB11" s="509"/>
      <c r="BC11" s="509"/>
      <c r="BD11" s="509"/>
      <c r="BE11" s="510"/>
      <c r="BF11" s="509"/>
      <c r="BG11" s="510"/>
      <c r="BI11" s="509"/>
      <c r="BJ11" s="509"/>
      <c r="BK11" s="509"/>
      <c r="BL11" s="509"/>
      <c r="BM11" s="509"/>
      <c r="BN11" s="510"/>
      <c r="BO11" s="509"/>
      <c r="BP11" s="509"/>
      <c r="BQ11" s="509"/>
      <c r="BR11" s="510"/>
      <c r="BS11" s="509"/>
      <c r="BT11" s="509"/>
      <c r="BU11" s="509"/>
      <c r="BV11" s="510"/>
      <c r="BW11" s="509"/>
      <c r="BX11" s="510"/>
      <c r="BZ11" s="509"/>
      <c r="CA11" s="509"/>
      <c r="CB11" s="509"/>
      <c r="CC11" s="509"/>
      <c r="CD11" s="509"/>
      <c r="CE11" s="510"/>
      <c r="CF11" s="509"/>
      <c r="CG11" s="509"/>
      <c r="CH11" s="509"/>
      <c r="CI11" s="510"/>
      <c r="CJ11" s="509"/>
      <c r="CK11" s="509"/>
      <c r="CL11" s="509"/>
      <c r="CM11" s="510"/>
      <c r="CN11" s="509"/>
      <c r="CO11" s="510"/>
      <c r="CQ11" s="509"/>
      <c r="CR11" s="509"/>
      <c r="CS11" s="509"/>
      <c r="CT11" s="509"/>
      <c r="CU11" s="509"/>
      <c r="CV11" s="510"/>
      <c r="CW11" s="509"/>
      <c r="CX11" s="509"/>
      <c r="CY11" s="509"/>
      <c r="CZ11" s="510"/>
      <c r="DA11" s="509"/>
      <c r="DB11" s="509"/>
      <c r="DC11" s="509"/>
      <c r="DD11" s="510"/>
      <c r="DE11" s="509"/>
      <c r="DF11" s="510"/>
    </row>
    <row r="12" spans="1:110" s="15" customFormat="1" ht="21.75" customHeight="1">
      <c r="A12" s="405"/>
      <c r="B12" s="106" t="s">
        <v>266</v>
      </c>
      <c r="C12" s="91"/>
      <c r="D12" s="92"/>
      <c r="E12" s="92"/>
      <c r="F12" s="3"/>
      <c r="H12" s="93"/>
      <c r="J12" s="104"/>
      <c r="K12" s="105"/>
      <c r="L12" s="104"/>
      <c r="M12" s="105"/>
      <c r="N12" s="104"/>
      <c r="O12" s="105"/>
      <c r="P12" s="104"/>
      <c r="Q12" s="105"/>
      <c r="R12" s="104"/>
      <c r="S12" s="105"/>
      <c r="T12" s="104"/>
      <c r="U12" s="105"/>
      <c r="V12" s="104"/>
      <c r="W12" s="105"/>
      <c r="X12" s="104"/>
      <c r="Y12" s="105"/>
      <c r="AA12" s="104"/>
      <c r="AB12" s="105"/>
      <c r="AC12" s="104"/>
      <c r="AD12" s="105"/>
      <c r="AE12" s="104"/>
      <c r="AF12" s="105"/>
      <c r="AG12" s="104"/>
      <c r="AH12" s="105"/>
      <c r="AI12" s="104"/>
      <c r="AJ12" s="105"/>
      <c r="AK12" s="104"/>
      <c r="AL12" s="105"/>
      <c r="AM12" s="104"/>
      <c r="AN12" s="105"/>
      <c r="AO12" s="104"/>
      <c r="AP12" s="105"/>
      <c r="AR12" s="104"/>
      <c r="AS12" s="105"/>
      <c r="AT12" s="104"/>
      <c r="AU12" s="105"/>
      <c r="AV12" s="104"/>
      <c r="AW12" s="105"/>
      <c r="AX12" s="104"/>
      <c r="AY12" s="105"/>
      <c r="AZ12" s="104"/>
      <c r="BA12" s="105"/>
      <c r="BB12" s="104"/>
      <c r="BC12" s="105"/>
      <c r="BD12" s="104"/>
      <c r="BE12" s="105"/>
      <c r="BF12" s="104"/>
      <c r="BG12" s="105"/>
      <c r="BI12" s="104"/>
      <c r="BJ12" s="105"/>
      <c r="BK12" s="104"/>
      <c r="BL12" s="105"/>
      <c r="BM12" s="104"/>
      <c r="BN12" s="105"/>
      <c r="BO12" s="104"/>
      <c r="BP12" s="105"/>
      <c r="BQ12" s="104"/>
      <c r="BR12" s="105"/>
      <c r="BS12" s="104"/>
      <c r="BT12" s="105"/>
      <c r="BU12" s="104"/>
      <c r="BV12" s="105"/>
      <c r="BW12" s="104"/>
      <c r="BX12" s="105"/>
      <c r="BZ12" s="104"/>
      <c r="CA12" s="105"/>
      <c r="CB12" s="104"/>
      <c r="CC12" s="105"/>
      <c r="CD12" s="104"/>
      <c r="CE12" s="105"/>
      <c r="CF12" s="104"/>
      <c r="CG12" s="105"/>
      <c r="CH12" s="104"/>
      <c r="CI12" s="105"/>
      <c r="CJ12" s="104"/>
      <c r="CK12" s="105"/>
      <c r="CL12" s="104"/>
      <c r="CM12" s="105"/>
      <c r="CN12" s="104"/>
      <c r="CO12" s="105"/>
      <c r="CQ12" s="104"/>
      <c r="CR12" s="105"/>
      <c r="CS12" s="104"/>
      <c r="CT12" s="105"/>
      <c r="CU12" s="104"/>
      <c r="CV12" s="105"/>
      <c r="CW12" s="104"/>
      <c r="CX12" s="105"/>
      <c r="CY12" s="104"/>
      <c r="CZ12" s="105"/>
      <c r="DA12" s="104"/>
      <c r="DB12" s="105"/>
      <c r="DC12" s="104"/>
      <c r="DD12" s="105"/>
      <c r="DE12" s="104"/>
      <c r="DF12" s="105"/>
    </row>
    <row r="13" spans="1:110" s="15" customFormat="1" ht="8.25" customHeight="1">
      <c r="A13" s="405"/>
      <c r="B13" s="90"/>
      <c r="C13" s="91"/>
      <c r="D13" s="92"/>
      <c r="E13" s="92"/>
      <c r="F13" s="3"/>
      <c r="H13" s="93"/>
      <c r="J13" s="104"/>
      <c r="K13" s="105"/>
      <c r="L13" s="104"/>
      <c r="M13" s="105"/>
      <c r="N13" s="104"/>
      <c r="O13" s="105"/>
      <c r="P13" s="104"/>
      <c r="Q13" s="105"/>
      <c r="R13" s="104"/>
      <c r="S13" s="105"/>
      <c r="T13" s="104"/>
      <c r="U13" s="105"/>
      <c r="V13" s="104"/>
      <c r="W13" s="105"/>
      <c r="X13" s="104"/>
      <c r="Y13" s="105"/>
      <c r="AA13" s="104"/>
      <c r="AB13" s="105"/>
      <c r="AC13" s="104"/>
      <c r="AD13" s="105"/>
      <c r="AE13" s="104"/>
      <c r="AF13" s="105"/>
      <c r="AG13" s="104"/>
      <c r="AH13" s="105"/>
      <c r="AI13" s="104"/>
      <c r="AJ13" s="105"/>
      <c r="AK13" s="104"/>
      <c r="AL13" s="105"/>
      <c r="AM13" s="104"/>
      <c r="AN13" s="105"/>
      <c r="AO13" s="104"/>
      <c r="AP13" s="105"/>
      <c r="AR13" s="104"/>
      <c r="AS13" s="105"/>
      <c r="AT13" s="104"/>
      <c r="AU13" s="105"/>
      <c r="AV13" s="104"/>
      <c r="AW13" s="105"/>
      <c r="AX13" s="104"/>
      <c r="AY13" s="105"/>
      <c r="AZ13" s="104"/>
      <c r="BA13" s="105"/>
      <c r="BB13" s="104"/>
      <c r="BC13" s="105"/>
      <c r="BD13" s="104"/>
      <c r="BE13" s="105"/>
      <c r="BF13" s="104"/>
      <c r="BG13" s="105"/>
      <c r="BI13" s="104"/>
      <c r="BJ13" s="105"/>
      <c r="BK13" s="104"/>
      <c r="BL13" s="105"/>
      <c r="BM13" s="104"/>
      <c r="BN13" s="105"/>
      <c r="BO13" s="104"/>
      <c r="BP13" s="105"/>
      <c r="BQ13" s="104"/>
      <c r="BR13" s="105"/>
      <c r="BS13" s="104"/>
      <c r="BT13" s="105"/>
      <c r="BU13" s="104"/>
      <c r="BV13" s="105"/>
      <c r="BW13" s="104"/>
      <c r="BX13" s="105"/>
      <c r="BZ13" s="104"/>
      <c r="CA13" s="105"/>
      <c r="CB13" s="104"/>
      <c r="CC13" s="105"/>
      <c r="CD13" s="104"/>
      <c r="CE13" s="105"/>
      <c r="CF13" s="104"/>
      <c r="CG13" s="105"/>
      <c r="CH13" s="104"/>
      <c r="CI13" s="105"/>
      <c r="CJ13" s="104"/>
      <c r="CK13" s="105"/>
      <c r="CL13" s="104"/>
      <c r="CM13" s="105"/>
      <c r="CN13" s="104"/>
      <c r="CO13" s="105"/>
      <c r="CQ13" s="104"/>
      <c r="CR13" s="105"/>
      <c r="CS13" s="104"/>
      <c r="CT13" s="105"/>
      <c r="CU13" s="104"/>
      <c r="CV13" s="105"/>
      <c r="CW13" s="104"/>
      <c r="CX13" s="105"/>
      <c r="CY13" s="104"/>
      <c r="CZ13" s="105"/>
      <c r="DA13" s="104"/>
      <c r="DB13" s="105"/>
      <c r="DC13" s="104"/>
      <c r="DD13" s="105"/>
      <c r="DE13" s="104"/>
      <c r="DF13" s="105"/>
    </row>
    <row r="14" spans="2:110" s="119" customFormat="1" ht="15" customHeight="1">
      <c r="B14" s="108" t="s">
        <v>267</v>
      </c>
      <c r="C14" s="109"/>
      <c r="D14" s="110"/>
      <c r="E14" s="110"/>
      <c r="F14" s="111"/>
      <c r="G14" s="112"/>
      <c r="H14" s="457"/>
      <c r="I14" s="112"/>
      <c r="J14" s="589">
        <v>11668</v>
      </c>
      <c r="K14" s="590">
        <v>11846</v>
      </c>
      <c r="L14" s="591">
        <v>2017</v>
      </c>
      <c r="M14" s="590">
        <v>1920</v>
      </c>
      <c r="N14" s="591">
        <v>2023</v>
      </c>
      <c r="O14" s="590">
        <v>1900</v>
      </c>
      <c r="P14" s="591">
        <v>3624</v>
      </c>
      <c r="Q14" s="590">
        <v>3564</v>
      </c>
      <c r="R14" s="591">
        <v>3892</v>
      </c>
      <c r="S14" s="590">
        <v>3824</v>
      </c>
      <c r="T14" s="591">
        <v>609</v>
      </c>
      <c r="U14" s="590">
        <v>688</v>
      </c>
      <c r="V14" s="591">
        <v>-1289</v>
      </c>
      <c r="W14" s="592">
        <v>-1324</v>
      </c>
      <c r="X14" s="593">
        <v>22545</v>
      </c>
      <c r="Y14" s="592">
        <v>22418</v>
      </c>
      <c r="AA14" s="589">
        <v>23640</v>
      </c>
      <c r="AB14" s="590">
        <v>23651</v>
      </c>
      <c r="AC14" s="591">
        <v>4067</v>
      </c>
      <c r="AD14" s="590">
        <v>3887</v>
      </c>
      <c r="AE14" s="591">
        <v>4202</v>
      </c>
      <c r="AF14" s="590">
        <v>3831</v>
      </c>
      <c r="AG14" s="591">
        <v>7389</v>
      </c>
      <c r="AH14" s="590">
        <v>7210</v>
      </c>
      <c r="AI14" s="591">
        <v>7806</v>
      </c>
      <c r="AJ14" s="590">
        <v>7532</v>
      </c>
      <c r="AK14" s="591">
        <v>1345</v>
      </c>
      <c r="AL14" s="590">
        <v>1388</v>
      </c>
      <c r="AM14" s="591">
        <v>-2662</v>
      </c>
      <c r="AN14" s="592">
        <v>-2653</v>
      </c>
      <c r="AO14" s="593">
        <v>45788</v>
      </c>
      <c r="AP14" s="592">
        <v>44845</v>
      </c>
      <c r="AR14" s="589">
        <v>11823</v>
      </c>
      <c r="AS14" s="590">
        <v>11590</v>
      </c>
      <c r="AT14" s="591">
        <v>1911</v>
      </c>
      <c r="AU14" s="590">
        <v>1867</v>
      </c>
      <c r="AV14" s="591">
        <v>2123</v>
      </c>
      <c r="AW14" s="590">
        <v>1963</v>
      </c>
      <c r="AX14" s="591">
        <v>3595</v>
      </c>
      <c r="AY14" s="590">
        <v>3663</v>
      </c>
      <c r="AZ14" s="591">
        <v>3802</v>
      </c>
      <c r="BA14" s="590">
        <v>3576</v>
      </c>
      <c r="BB14" s="591">
        <v>759</v>
      </c>
      <c r="BC14" s="590">
        <v>780</v>
      </c>
      <c r="BD14" s="591">
        <v>-1368</v>
      </c>
      <c r="BE14" s="592">
        <v>-1295</v>
      </c>
      <c r="BF14" s="593">
        <v>22645</v>
      </c>
      <c r="BG14" s="592">
        <v>22144</v>
      </c>
      <c r="BI14" s="589">
        <v>23630</v>
      </c>
      <c r="BJ14" s="590">
        <v>23308</v>
      </c>
      <c r="BK14" s="591">
        <v>3865</v>
      </c>
      <c r="BL14" s="590">
        <v>3821</v>
      </c>
      <c r="BM14" s="591">
        <v>4145</v>
      </c>
      <c r="BN14" s="590">
        <v>3934</v>
      </c>
      <c r="BO14" s="591">
        <v>8131</v>
      </c>
      <c r="BP14" s="590">
        <v>8248</v>
      </c>
      <c r="BQ14" s="591">
        <v>7579</v>
      </c>
      <c r="BR14" s="590">
        <v>7216</v>
      </c>
      <c r="BS14" s="591">
        <v>1529</v>
      </c>
      <c r="BT14" s="590">
        <v>1600</v>
      </c>
      <c r="BU14" s="591">
        <v>-2748</v>
      </c>
      <c r="BV14" s="592">
        <v>-2623</v>
      </c>
      <c r="BW14" s="593">
        <v>46132</v>
      </c>
      <c r="BX14" s="592">
        <v>45503</v>
      </c>
      <c r="BZ14" s="589"/>
      <c r="CA14" s="590"/>
      <c r="CB14" s="591"/>
      <c r="CC14" s="590"/>
      <c r="CD14" s="591"/>
      <c r="CE14" s="590"/>
      <c r="CF14" s="591"/>
      <c r="CG14" s="590"/>
      <c r="CH14" s="591"/>
      <c r="CI14" s="590"/>
      <c r="CJ14" s="591"/>
      <c r="CK14" s="590"/>
      <c r="CL14" s="591"/>
      <c r="CM14" s="592"/>
      <c r="CN14" s="593"/>
      <c r="CO14" s="592"/>
      <c r="CQ14" s="589"/>
      <c r="CR14" s="590"/>
      <c r="CS14" s="591"/>
      <c r="CT14" s="590"/>
      <c r="CU14" s="591"/>
      <c r="CV14" s="590"/>
      <c r="CW14" s="591"/>
      <c r="CX14" s="590"/>
      <c r="CY14" s="591"/>
      <c r="CZ14" s="590"/>
      <c r="DA14" s="591"/>
      <c r="DB14" s="590"/>
      <c r="DC14" s="591"/>
      <c r="DD14" s="592"/>
      <c r="DE14" s="593"/>
      <c r="DF14" s="592"/>
    </row>
    <row r="15" spans="1:110" s="144" customFormat="1" ht="15" customHeight="1">
      <c r="A15" s="594"/>
      <c r="B15" s="164" t="s">
        <v>109</v>
      </c>
      <c r="C15" s="164"/>
      <c r="D15" s="186"/>
      <c r="E15" s="165"/>
      <c r="F15" s="166"/>
      <c r="G15" s="155"/>
      <c r="H15" s="127" t="s">
        <v>108</v>
      </c>
      <c r="I15" s="155"/>
      <c r="J15" s="595">
        <v>-2359</v>
      </c>
      <c r="K15" s="596">
        <v>-2296</v>
      </c>
      <c r="L15" s="597">
        <v>-94</v>
      </c>
      <c r="M15" s="596">
        <v>-91</v>
      </c>
      <c r="N15" s="597">
        <v>-269</v>
      </c>
      <c r="O15" s="598">
        <v>-266</v>
      </c>
      <c r="P15" s="599">
        <v>-305</v>
      </c>
      <c r="Q15" s="598">
        <v>-324</v>
      </c>
      <c r="R15" s="597">
        <v>-685</v>
      </c>
      <c r="S15" s="596">
        <v>-697</v>
      </c>
      <c r="T15" s="597">
        <v>-568</v>
      </c>
      <c r="U15" s="596">
        <v>-577</v>
      </c>
      <c r="V15" s="599">
        <v>0</v>
      </c>
      <c r="W15" s="600">
        <v>0</v>
      </c>
      <c r="X15" s="601">
        <v>-4279</v>
      </c>
      <c r="Y15" s="602">
        <v>-4251</v>
      </c>
      <c r="AA15" s="595">
        <v>-4554</v>
      </c>
      <c r="AB15" s="596">
        <v>-4951</v>
      </c>
      <c r="AC15" s="597">
        <v>-183</v>
      </c>
      <c r="AD15" s="596">
        <v>-181</v>
      </c>
      <c r="AE15" s="597">
        <v>-537</v>
      </c>
      <c r="AF15" s="598">
        <v>-536</v>
      </c>
      <c r="AG15" s="599">
        <v>-594</v>
      </c>
      <c r="AH15" s="598">
        <v>-635</v>
      </c>
      <c r="AI15" s="597">
        <v>-1378</v>
      </c>
      <c r="AJ15" s="596">
        <v>-1397</v>
      </c>
      <c r="AK15" s="597">
        <v>-1099</v>
      </c>
      <c r="AL15" s="596">
        <v>-1311</v>
      </c>
      <c r="AM15" s="599">
        <v>0</v>
      </c>
      <c r="AN15" s="600">
        <v>0</v>
      </c>
      <c r="AO15" s="601">
        <v>-8343</v>
      </c>
      <c r="AP15" s="602">
        <v>-9011</v>
      </c>
      <c r="AR15" s="595">
        <v>-2294</v>
      </c>
      <c r="AS15" s="596">
        <v>-2342</v>
      </c>
      <c r="AT15" s="597">
        <v>-90</v>
      </c>
      <c r="AU15" s="596">
        <v>-88</v>
      </c>
      <c r="AV15" s="597">
        <v>-299</v>
      </c>
      <c r="AW15" s="598">
        <v>-289</v>
      </c>
      <c r="AX15" s="599">
        <v>-328</v>
      </c>
      <c r="AY15" s="598">
        <v>-332</v>
      </c>
      <c r="AZ15" s="597">
        <v>-713</v>
      </c>
      <c r="BA15" s="596">
        <v>-735</v>
      </c>
      <c r="BB15" s="597">
        <v>-578</v>
      </c>
      <c r="BC15" s="596">
        <v>-593</v>
      </c>
      <c r="BD15" s="599">
        <v>0</v>
      </c>
      <c r="BE15" s="600">
        <v>0</v>
      </c>
      <c r="BF15" s="601">
        <v>-4302</v>
      </c>
      <c r="BG15" s="602">
        <v>-4379</v>
      </c>
      <c r="BI15" s="595">
        <v>-4947</v>
      </c>
      <c r="BJ15" s="596">
        <v>-4950</v>
      </c>
      <c r="BK15" s="597">
        <v>-180</v>
      </c>
      <c r="BL15" s="596">
        <v>-175</v>
      </c>
      <c r="BM15" s="597">
        <v>-582</v>
      </c>
      <c r="BN15" s="598">
        <v>-555</v>
      </c>
      <c r="BO15" s="599">
        <v>-685</v>
      </c>
      <c r="BP15" s="598">
        <v>-726</v>
      </c>
      <c r="BQ15" s="597">
        <v>-1448</v>
      </c>
      <c r="BR15" s="596">
        <v>-1485</v>
      </c>
      <c r="BS15" s="597">
        <v>-1316</v>
      </c>
      <c r="BT15" s="596">
        <v>-1323</v>
      </c>
      <c r="BU15" s="599">
        <v>0</v>
      </c>
      <c r="BV15" s="600">
        <v>0</v>
      </c>
      <c r="BW15" s="601">
        <v>-9158</v>
      </c>
      <c r="BX15" s="602">
        <v>-9214</v>
      </c>
      <c r="BZ15" s="595"/>
      <c r="CA15" s="596"/>
      <c r="CB15" s="597"/>
      <c r="CC15" s="596"/>
      <c r="CD15" s="597"/>
      <c r="CE15" s="598"/>
      <c r="CF15" s="599"/>
      <c r="CG15" s="598"/>
      <c r="CH15" s="597"/>
      <c r="CI15" s="596"/>
      <c r="CJ15" s="597"/>
      <c r="CK15" s="596"/>
      <c r="CL15" s="599"/>
      <c r="CM15" s="600"/>
      <c r="CN15" s="601"/>
      <c r="CO15" s="602"/>
      <c r="CQ15" s="595"/>
      <c r="CR15" s="596"/>
      <c r="CS15" s="597"/>
      <c r="CT15" s="596"/>
      <c r="CU15" s="597"/>
      <c r="CV15" s="598"/>
      <c r="CW15" s="599"/>
      <c r="CX15" s="598"/>
      <c r="CY15" s="597"/>
      <c r="CZ15" s="596"/>
      <c r="DA15" s="597"/>
      <c r="DB15" s="596"/>
      <c r="DC15" s="599"/>
      <c r="DD15" s="600"/>
      <c r="DE15" s="601"/>
      <c r="DF15" s="602"/>
    </row>
    <row r="16" spans="1:110" s="144" customFormat="1" ht="15" customHeight="1">
      <c r="A16" s="594"/>
      <c r="B16" s="89" t="s">
        <v>112</v>
      </c>
      <c r="C16" s="89"/>
      <c r="D16" s="180"/>
      <c r="F16" s="154"/>
      <c r="G16" s="155"/>
      <c r="H16" s="156" t="s">
        <v>111</v>
      </c>
      <c r="I16" s="155"/>
      <c r="J16" s="603">
        <v>-4206</v>
      </c>
      <c r="K16" s="604">
        <v>-4434</v>
      </c>
      <c r="L16" s="605">
        <v>-1490</v>
      </c>
      <c r="M16" s="604">
        <v>-1373</v>
      </c>
      <c r="N16" s="606">
        <v>-825</v>
      </c>
      <c r="O16" s="604">
        <v>-857</v>
      </c>
      <c r="P16" s="605">
        <v>-1646</v>
      </c>
      <c r="Q16" s="607">
        <v>-1697</v>
      </c>
      <c r="R16" s="605">
        <v>-2402</v>
      </c>
      <c r="S16" s="604">
        <v>-2316</v>
      </c>
      <c r="T16" s="606">
        <v>-1409</v>
      </c>
      <c r="U16" s="604">
        <v>-1626</v>
      </c>
      <c r="V16" s="605">
        <v>2945</v>
      </c>
      <c r="W16" s="608">
        <v>3057</v>
      </c>
      <c r="X16" s="609">
        <v>-9034</v>
      </c>
      <c r="Y16" s="610">
        <v>-9246</v>
      </c>
      <c r="AA16" s="603">
        <v>-8983</v>
      </c>
      <c r="AB16" s="604">
        <v>-8947</v>
      </c>
      <c r="AC16" s="605">
        <v>-2958</v>
      </c>
      <c r="AD16" s="604">
        <v>-2735</v>
      </c>
      <c r="AE16" s="606">
        <v>-1755</v>
      </c>
      <c r="AF16" s="604">
        <v>-1721</v>
      </c>
      <c r="AG16" s="605">
        <v>-3486</v>
      </c>
      <c r="AH16" s="607">
        <v>-3526</v>
      </c>
      <c r="AI16" s="605">
        <v>-4801</v>
      </c>
      <c r="AJ16" s="604">
        <v>-4550</v>
      </c>
      <c r="AK16" s="606">
        <v>-3136</v>
      </c>
      <c r="AL16" s="604">
        <v>-3284</v>
      </c>
      <c r="AM16" s="605">
        <v>6067</v>
      </c>
      <c r="AN16" s="608">
        <v>6016</v>
      </c>
      <c r="AO16" s="609">
        <v>-19052</v>
      </c>
      <c r="AP16" s="610">
        <v>-18748</v>
      </c>
      <c r="AR16" s="603">
        <v>-4391</v>
      </c>
      <c r="AS16" s="604">
        <v>-4320</v>
      </c>
      <c r="AT16" s="605">
        <v>-1364</v>
      </c>
      <c r="AU16" s="604">
        <v>-1301</v>
      </c>
      <c r="AV16" s="606">
        <v>-956</v>
      </c>
      <c r="AW16" s="604">
        <v>-880</v>
      </c>
      <c r="AX16" s="605">
        <v>-1723</v>
      </c>
      <c r="AY16" s="607">
        <v>-1806</v>
      </c>
      <c r="AZ16" s="605">
        <v>-2312</v>
      </c>
      <c r="BA16" s="604">
        <v>-2113</v>
      </c>
      <c r="BB16" s="606">
        <v>-1661</v>
      </c>
      <c r="BC16" s="604">
        <v>-1703</v>
      </c>
      <c r="BD16" s="605">
        <v>3060</v>
      </c>
      <c r="BE16" s="608">
        <v>2961</v>
      </c>
      <c r="BF16" s="609">
        <v>-9347</v>
      </c>
      <c r="BG16" s="610">
        <v>-9162</v>
      </c>
      <c r="BI16" s="603">
        <v>-8884</v>
      </c>
      <c r="BJ16" s="604">
        <v>-8971</v>
      </c>
      <c r="BK16" s="605">
        <v>-2713</v>
      </c>
      <c r="BL16" s="604">
        <v>-2640.42</v>
      </c>
      <c r="BM16" s="606">
        <v>-1860</v>
      </c>
      <c r="BN16" s="604">
        <v>-1796</v>
      </c>
      <c r="BO16" s="605">
        <v>-3951</v>
      </c>
      <c r="BP16" s="607">
        <v>-4140</v>
      </c>
      <c r="BQ16" s="605">
        <v>-4599</v>
      </c>
      <c r="BR16" s="604">
        <v>-4310</v>
      </c>
      <c r="BS16" s="606">
        <v>-3353</v>
      </c>
      <c r="BT16" s="604">
        <v>-3468</v>
      </c>
      <c r="BU16" s="605">
        <v>6027</v>
      </c>
      <c r="BV16" s="608">
        <v>5950</v>
      </c>
      <c r="BW16" s="609">
        <v>-19333</v>
      </c>
      <c r="BX16" s="610">
        <v>-19375</v>
      </c>
      <c r="BZ16" s="603"/>
      <c r="CA16" s="604"/>
      <c r="CB16" s="605"/>
      <c r="CC16" s="604"/>
      <c r="CD16" s="606"/>
      <c r="CE16" s="604"/>
      <c r="CF16" s="605"/>
      <c r="CG16" s="607"/>
      <c r="CH16" s="605"/>
      <c r="CI16" s="604"/>
      <c r="CJ16" s="606"/>
      <c r="CK16" s="604"/>
      <c r="CL16" s="605"/>
      <c r="CM16" s="608"/>
      <c r="CN16" s="609"/>
      <c r="CO16" s="610"/>
      <c r="CQ16" s="603"/>
      <c r="CR16" s="604"/>
      <c r="CS16" s="605"/>
      <c r="CT16" s="604"/>
      <c r="CU16" s="606"/>
      <c r="CV16" s="604"/>
      <c r="CW16" s="605"/>
      <c r="CX16" s="607"/>
      <c r="CY16" s="605"/>
      <c r="CZ16" s="604"/>
      <c r="DA16" s="606"/>
      <c r="DB16" s="604"/>
      <c r="DC16" s="605"/>
      <c r="DD16" s="608"/>
      <c r="DE16" s="609"/>
      <c r="DF16" s="610"/>
    </row>
    <row r="17" spans="1:110" s="144" customFormat="1" ht="15" customHeight="1">
      <c r="A17" s="594"/>
      <c r="B17" s="164" t="s">
        <v>440</v>
      </c>
      <c r="C17" s="164"/>
      <c r="D17" s="165"/>
      <c r="E17" s="165"/>
      <c r="F17" s="166"/>
      <c r="G17" s="155"/>
      <c r="H17" s="127"/>
      <c r="I17" s="155"/>
      <c r="J17" s="595">
        <v>-76</v>
      </c>
      <c r="K17" s="596">
        <v>-141</v>
      </c>
      <c r="L17" s="599">
        <v>-137</v>
      </c>
      <c r="M17" s="596">
        <v>-104</v>
      </c>
      <c r="N17" s="597">
        <v>-48</v>
      </c>
      <c r="O17" s="596">
        <v>-59</v>
      </c>
      <c r="P17" s="599">
        <v>-145</v>
      </c>
      <c r="Q17" s="598">
        <v>-119</v>
      </c>
      <c r="R17" s="599">
        <v>-13</v>
      </c>
      <c r="S17" s="596">
        <v>-16</v>
      </c>
      <c r="T17" s="597">
        <v>1340</v>
      </c>
      <c r="U17" s="596">
        <v>1405</v>
      </c>
      <c r="V17" s="599">
        <v>-1656</v>
      </c>
      <c r="W17" s="600">
        <v>-1733</v>
      </c>
      <c r="X17" s="601">
        <v>-736</v>
      </c>
      <c r="Y17" s="602">
        <v>-767</v>
      </c>
      <c r="AA17" s="595">
        <v>-150.035</v>
      </c>
      <c r="AB17" s="596">
        <v>-390</v>
      </c>
      <c r="AC17" s="599">
        <v>-269</v>
      </c>
      <c r="AD17" s="596">
        <v>-240</v>
      </c>
      <c r="AE17" s="597">
        <v>-148</v>
      </c>
      <c r="AF17" s="596">
        <v>-115</v>
      </c>
      <c r="AG17" s="599">
        <v>-281</v>
      </c>
      <c r="AH17" s="598">
        <v>-307</v>
      </c>
      <c r="AI17" s="599">
        <v>-26</v>
      </c>
      <c r="AJ17" s="596">
        <v>-54</v>
      </c>
      <c r="AK17" s="597">
        <v>2890</v>
      </c>
      <c r="AL17" s="596">
        <v>1860</v>
      </c>
      <c r="AM17" s="599">
        <v>-3405</v>
      </c>
      <c r="AN17" s="600">
        <v>-3352</v>
      </c>
      <c r="AO17" s="601">
        <v>-1388</v>
      </c>
      <c r="AP17" s="602">
        <v>-2607</v>
      </c>
      <c r="AR17" s="595">
        <v>-148</v>
      </c>
      <c r="AS17" s="596">
        <v>-232</v>
      </c>
      <c r="AT17" s="599">
        <v>-104</v>
      </c>
      <c r="AU17" s="596">
        <v>-111.685</v>
      </c>
      <c r="AV17" s="597">
        <v>-66</v>
      </c>
      <c r="AW17" s="596">
        <v>-69</v>
      </c>
      <c r="AX17" s="599">
        <v>-119</v>
      </c>
      <c r="AY17" s="598">
        <v>-161</v>
      </c>
      <c r="AZ17" s="599">
        <v>-25</v>
      </c>
      <c r="BA17" s="596">
        <v>-35</v>
      </c>
      <c r="BB17" s="597">
        <v>1384</v>
      </c>
      <c r="BC17" s="596">
        <v>1469</v>
      </c>
      <c r="BD17" s="599">
        <v>-1692</v>
      </c>
      <c r="BE17" s="600">
        <v>-1665</v>
      </c>
      <c r="BF17" s="601">
        <v>-770</v>
      </c>
      <c r="BG17" s="602">
        <v>-804</v>
      </c>
      <c r="BI17" s="595">
        <v>-401</v>
      </c>
      <c r="BJ17" s="596">
        <v>-514</v>
      </c>
      <c r="BK17" s="599">
        <v>-240</v>
      </c>
      <c r="BL17" s="596">
        <v>-240</v>
      </c>
      <c r="BM17" s="597">
        <v>-125</v>
      </c>
      <c r="BN17" s="596">
        <v>-405</v>
      </c>
      <c r="BO17" s="599">
        <v>-371</v>
      </c>
      <c r="BP17" s="598">
        <v>-427</v>
      </c>
      <c r="BQ17" s="599">
        <v>-118</v>
      </c>
      <c r="BR17" s="596">
        <v>-101</v>
      </c>
      <c r="BS17" s="597">
        <v>1851</v>
      </c>
      <c r="BT17" s="596">
        <v>3054</v>
      </c>
      <c r="BU17" s="599">
        <v>-3278</v>
      </c>
      <c r="BV17" s="600">
        <v>-3327</v>
      </c>
      <c r="BW17" s="601">
        <v>-2683</v>
      </c>
      <c r="BX17" s="602">
        <v>-1960</v>
      </c>
      <c r="BZ17" s="595"/>
      <c r="CA17" s="596"/>
      <c r="CB17" s="599"/>
      <c r="CC17" s="596"/>
      <c r="CD17" s="597"/>
      <c r="CE17" s="596"/>
      <c r="CF17" s="599"/>
      <c r="CG17" s="598"/>
      <c r="CH17" s="599"/>
      <c r="CI17" s="596"/>
      <c r="CJ17" s="597"/>
      <c r="CK17" s="596"/>
      <c r="CL17" s="599"/>
      <c r="CM17" s="600"/>
      <c r="CN17" s="601"/>
      <c r="CO17" s="602"/>
      <c r="CQ17" s="595"/>
      <c r="CR17" s="596"/>
      <c r="CS17" s="599"/>
      <c r="CT17" s="596"/>
      <c r="CU17" s="597"/>
      <c r="CV17" s="596"/>
      <c r="CW17" s="599"/>
      <c r="CX17" s="598"/>
      <c r="CY17" s="599"/>
      <c r="CZ17" s="596"/>
      <c r="DA17" s="597"/>
      <c r="DB17" s="596"/>
      <c r="DC17" s="599"/>
      <c r="DD17" s="600"/>
      <c r="DE17" s="601"/>
      <c r="DF17" s="602"/>
    </row>
    <row r="18" spans="1:110" s="144" customFormat="1" ht="15" customHeight="1">
      <c r="A18" s="594"/>
      <c r="B18" s="89" t="s">
        <v>124</v>
      </c>
      <c r="F18" s="154"/>
      <c r="G18" s="155"/>
      <c r="H18" s="156" t="s">
        <v>123</v>
      </c>
      <c r="I18" s="155"/>
      <c r="J18" s="603">
        <v>-54</v>
      </c>
      <c r="K18" s="604">
        <v>-44</v>
      </c>
      <c r="L18" s="605">
        <v>-21</v>
      </c>
      <c r="M18" s="604">
        <v>0</v>
      </c>
      <c r="N18" s="606">
        <v>2</v>
      </c>
      <c r="O18" s="604">
        <v>0</v>
      </c>
      <c r="P18" s="605">
        <v>-10</v>
      </c>
      <c r="Q18" s="607">
        <v>-6</v>
      </c>
      <c r="R18" s="605">
        <v>-5</v>
      </c>
      <c r="S18" s="604">
        <v>-15</v>
      </c>
      <c r="T18" s="606">
        <v>-88</v>
      </c>
      <c r="U18" s="604">
        <v>-33</v>
      </c>
      <c r="V18" s="605">
        <v>0</v>
      </c>
      <c r="W18" s="608">
        <v>0</v>
      </c>
      <c r="X18" s="609">
        <v>-177</v>
      </c>
      <c r="Y18" s="610">
        <v>-98</v>
      </c>
      <c r="AA18" s="603">
        <v>-140</v>
      </c>
      <c r="AB18" s="604">
        <v>-82</v>
      </c>
      <c r="AC18" s="605">
        <v>-38</v>
      </c>
      <c r="AD18" s="604">
        <v>-2</v>
      </c>
      <c r="AE18" s="606">
        <v>-40</v>
      </c>
      <c r="AF18" s="604">
        <v>-5</v>
      </c>
      <c r="AG18" s="605">
        <v>-22</v>
      </c>
      <c r="AH18" s="607">
        <v>-10</v>
      </c>
      <c r="AI18" s="605">
        <v>-25</v>
      </c>
      <c r="AJ18" s="604">
        <v>-29</v>
      </c>
      <c r="AK18" s="606">
        <v>-145</v>
      </c>
      <c r="AL18" s="604">
        <v>-85</v>
      </c>
      <c r="AM18" s="605">
        <v>0</v>
      </c>
      <c r="AN18" s="608">
        <v>0</v>
      </c>
      <c r="AO18" s="609">
        <v>-411</v>
      </c>
      <c r="AP18" s="610">
        <v>-213</v>
      </c>
      <c r="AR18" s="603">
        <v>-42</v>
      </c>
      <c r="AS18" s="604">
        <v>-33</v>
      </c>
      <c r="AT18" s="605">
        <v>0</v>
      </c>
      <c r="AU18" s="604">
        <v>0</v>
      </c>
      <c r="AV18" s="606">
        <v>0</v>
      </c>
      <c r="AW18" s="604">
        <v>-4</v>
      </c>
      <c r="AX18" s="605">
        <v>-6</v>
      </c>
      <c r="AY18" s="607">
        <v>-3</v>
      </c>
      <c r="AZ18" s="605">
        <v>-15</v>
      </c>
      <c r="BA18" s="604">
        <v>-8</v>
      </c>
      <c r="BB18" s="606">
        <v>-33</v>
      </c>
      <c r="BC18" s="604">
        <v>-8</v>
      </c>
      <c r="BD18" s="605">
        <v>0</v>
      </c>
      <c r="BE18" s="608">
        <v>0</v>
      </c>
      <c r="BF18" s="609">
        <v>-96</v>
      </c>
      <c r="BG18" s="610">
        <v>-56</v>
      </c>
      <c r="BI18" s="603">
        <v>-83</v>
      </c>
      <c r="BJ18" s="604">
        <v>-57</v>
      </c>
      <c r="BK18" s="605">
        <v>-2</v>
      </c>
      <c r="BL18" s="604">
        <v>0</v>
      </c>
      <c r="BM18" s="606">
        <v>-6</v>
      </c>
      <c r="BN18" s="604">
        <v>-8</v>
      </c>
      <c r="BO18" s="605">
        <v>-10</v>
      </c>
      <c r="BP18" s="607">
        <v>-9</v>
      </c>
      <c r="BQ18" s="605">
        <v>-30</v>
      </c>
      <c r="BR18" s="604">
        <v>-19</v>
      </c>
      <c r="BS18" s="606">
        <v>-85</v>
      </c>
      <c r="BT18" s="604">
        <v>-585</v>
      </c>
      <c r="BU18" s="605">
        <v>0</v>
      </c>
      <c r="BV18" s="608">
        <v>0</v>
      </c>
      <c r="BW18" s="609">
        <v>-215</v>
      </c>
      <c r="BX18" s="610">
        <v>-680</v>
      </c>
      <c r="BZ18" s="603"/>
      <c r="CA18" s="604"/>
      <c r="CB18" s="605"/>
      <c r="CC18" s="604"/>
      <c r="CD18" s="606"/>
      <c r="CE18" s="604"/>
      <c r="CF18" s="605"/>
      <c r="CG18" s="607"/>
      <c r="CH18" s="605"/>
      <c r="CI18" s="604"/>
      <c r="CJ18" s="606"/>
      <c r="CK18" s="604"/>
      <c r="CL18" s="605"/>
      <c r="CM18" s="608"/>
      <c r="CN18" s="609"/>
      <c r="CO18" s="610"/>
      <c r="CQ18" s="603"/>
      <c r="CR18" s="604"/>
      <c r="CS18" s="605"/>
      <c r="CT18" s="604"/>
      <c r="CU18" s="606"/>
      <c r="CV18" s="604"/>
      <c r="CW18" s="605"/>
      <c r="CX18" s="607"/>
      <c r="CY18" s="605"/>
      <c r="CZ18" s="604"/>
      <c r="DA18" s="606"/>
      <c r="DB18" s="604"/>
      <c r="DC18" s="605"/>
      <c r="DD18" s="608"/>
      <c r="DE18" s="609"/>
      <c r="DF18" s="610"/>
    </row>
    <row r="19" spans="1:110" s="144" customFormat="1" ht="15" customHeight="1">
      <c r="A19" s="594"/>
      <c r="B19" s="164" t="s">
        <v>275</v>
      </c>
      <c r="C19" s="164"/>
      <c r="D19" s="165"/>
      <c r="E19" s="165"/>
      <c r="F19" s="166"/>
      <c r="G19" s="155"/>
      <c r="H19" s="193"/>
      <c r="I19" s="155"/>
      <c r="J19" s="595">
        <v>-2</v>
      </c>
      <c r="K19" s="596">
        <v>-6</v>
      </c>
      <c r="L19" s="599">
        <v>-4</v>
      </c>
      <c r="M19" s="596">
        <v>-3</v>
      </c>
      <c r="N19" s="597">
        <v>10</v>
      </c>
      <c r="O19" s="596">
        <v>3</v>
      </c>
      <c r="P19" s="599">
        <v>1</v>
      </c>
      <c r="Q19" s="598">
        <v>0</v>
      </c>
      <c r="R19" s="599">
        <v>1</v>
      </c>
      <c r="S19" s="596">
        <v>0</v>
      </c>
      <c r="T19" s="597">
        <v>2</v>
      </c>
      <c r="U19" s="596">
        <v>-11</v>
      </c>
      <c r="V19" s="599">
        <v>0</v>
      </c>
      <c r="W19" s="600">
        <v>0</v>
      </c>
      <c r="X19" s="601">
        <v>7</v>
      </c>
      <c r="Y19" s="602">
        <v>-17</v>
      </c>
      <c r="AA19" s="595">
        <v>-23</v>
      </c>
      <c r="AB19" s="596">
        <v>-12</v>
      </c>
      <c r="AC19" s="599">
        <v>-6</v>
      </c>
      <c r="AD19" s="596">
        <v>-0.295</v>
      </c>
      <c r="AE19" s="597">
        <v>19</v>
      </c>
      <c r="AF19" s="596">
        <v>8</v>
      </c>
      <c r="AG19" s="599">
        <v>12</v>
      </c>
      <c r="AH19" s="598">
        <v>0</v>
      </c>
      <c r="AI19" s="599">
        <v>0</v>
      </c>
      <c r="AJ19" s="596">
        <v>-4</v>
      </c>
      <c r="AK19" s="597">
        <v>-32</v>
      </c>
      <c r="AL19" s="596">
        <v>4</v>
      </c>
      <c r="AM19" s="599">
        <v>0</v>
      </c>
      <c r="AN19" s="600">
        <v>0</v>
      </c>
      <c r="AO19" s="601">
        <v>-30</v>
      </c>
      <c r="AP19" s="602">
        <v>-3</v>
      </c>
      <c r="AR19" s="595">
        <v>-6</v>
      </c>
      <c r="AS19" s="596">
        <v>-3</v>
      </c>
      <c r="AT19" s="599">
        <v>-3</v>
      </c>
      <c r="AU19" s="596">
        <v>-1</v>
      </c>
      <c r="AV19" s="597">
        <v>5</v>
      </c>
      <c r="AW19" s="596">
        <v>1</v>
      </c>
      <c r="AX19" s="599">
        <v>-1</v>
      </c>
      <c r="AY19" s="598">
        <v>-1</v>
      </c>
      <c r="AZ19" s="599">
        <v>1</v>
      </c>
      <c r="BA19" s="596">
        <v>0</v>
      </c>
      <c r="BB19" s="597">
        <v>-11</v>
      </c>
      <c r="BC19" s="596">
        <v>6</v>
      </c>
      <c r="BD19" s="599">
        <v>0</v>
      </c>
      <c r="BE19" s="600">
        <v>0</v>
      </c>
      <c r="BF19" s="601">
        <v>-15</v>
      </c>
      <c r="BG19" s="602">
        <v>2</v>
      </c>
      <c r="BI19" s="595">
        <v>-9</v>
      </c>
      <c r="BJ19" s="596">
        <v>-3</v>
      </c>
      <c r="BK19" s="599">
        <v>-0.295</v>
      </c>
      <c r="BL19" s="596">
        <v>-1</v>
      </c>
      <c r="BM19" s="597">
        <v>9</v>
      </c>
      <c r="BN19" s="596">
        <v>11</v>
      </c>
      <c r="BO19" s="599">
        <v>1</v>
      </c>
      <c r="BP19" s="598">
        <v>-5</v>
      </c>
      <c r="BQ19" s="599">
        <v>-3</v>
      </c>
      <c r="BR19" s="596">
        <v>-1</v>
      </c>
      <c r="BS19" s="597">
        <v>3</v>
      </c>
      <c r="BT19" s="596">
        <v>61</v>
      </c>
      <c r="BU19" s="599">
        <v>0</v>
      </c>
      <c r="BV19" s="600">
        <v>0</v>
      </c>
      <c r="BW19" s="601">
        <v>-1</v>
      </c>
      <c r="BX19" s="602">
        <v>62</v>
      </c>
      <c r="BZ19" s="595"/>
      <c r="CA19" s="596"/>
      <c r="CB19" s="599"/>
      <c r="CC19" s="596"/>
      <c r="CD19" s="597"/>
      <c r="CE19" s="596"/>
      <c r="CF19" s="599"/>
      <c r="CG19" s="598"/>
      <c r="CH19" s="599"/>
      <c r="CI19" s="596"/>
      <c r="CJ19" s="597"/>
      <c r="CK19" s="596"/>
      <c r="CL19" s="599"/>
      <c r="CM19" s="600"/>
      <c r="CN19" s="601"/>
      <c r="CO19" s="602"/>
      <c r="CQ19" s="595"/>
      <c r="CR19" s="596"/>
      <c r="CS19" s="599"/>
      <c r="CT19" s="596"/>
      <c r="CU19" s="597"/>
      <c r="CV19" s="596"/>
      <c r="CW19" s="599"/>
      <c r="CX19" s="598"/>
      <c r="CY19" s="599"/>
      <c r="CZ19" s="596"/>
      <c r="DA19" s="597"/>
      <c r="DB19" s="596"/>
      <c r="DC19" s="599"/>
      <c r="DD19" s="600"/>
      <c r="DE19" s="601"/>
      <c r="DF19" s="602"/>
    </row>
    <row r="20" spans="1:110" s="119" customFormat="1" ht="15" customHeight="1">
      <c r="A20" s="421"/>
      <c r="B20" s="169" t="s">
        <v>127</v>
      </c>
      <c r="D20" s="170"/>
      <c r="E20" s="171"/>
      <c r="F20" s="172"/>
      <c r="G20" s="126"/>
      <c r="H20" s="156" t="s">
        <v>126</v>
      </c>
      <c r="I20" s="126"/>
      <c r="J20" s="611">
        <f>SUM(J14:J19)-1</f>
        <v>4970</v>
      </c>
      <c r="K20" s="612">
        <f>SUM(K14:K19)</f>
        <v>4925</v>
      </c>
      <c r="L20" s="613">
        <f>SUM(L14:L19)+2</f>
        <v>273</v>
      </c>
      <c r="M20" s="612">
        <f>SUM(M14:M19)+1</f>
        <v>350</v>
      </c>
      <c r="N20" s="614">
        <f>SUM(N14:N19)</f>
        <v>893</v>
      </c>
      <c r="O20" s="612">
        <f>SUM(O14:O19)</f>
        <v>721</v>
      </c>
      <c r="P20" s="613">
        <f>SUM(P14:P19)-1</f>
        <v>1518</v>
      </c>
      <c r="Q20" s="615">
        <f>SUM(Q14:Q19)-1</f>
        <v>1417</v>
      </c>
      <c r="R20" s="613">
        <f>SUM(R14:R19)</f>
        <v>788</v>
      </c>
      <c r="S20" s="612">
        <f>SUM(S14:S19)</f>
        <v>780</v>
      </c>
      <c r="T20" s="614">
        <f>SUM(T14:T19)-1</f>
        <v>-115</v>
      </c>
      <c r="U20" s="612">
        <f>SUM(U14:U19)+1</f>
        <v>-153</v>
      </c>
      <c r="V20" s="613">
        <f>SUM(V14:V19)</f>
        <v>0</v>
      </c>
      <c r="W20" s="616">
        <f>SUM(W14:W19)</f>
        <v>0</v>
      </c>
      <c r="X20" s="617">
        <f>SUM(X14:X19)+1</f>
        <v>8327</v>
      </c>
      <c r="Y20" s="618">
        <f>SUM(Y14:Y19)</f>
        <v>8039</v>
      </c>
      <c r="AA20" s="611">
        <f>SUM(AA14:AA19)</f>
        <v>9790</v>
      </c>
      <c r="AB20" s="612">
        <f>SUM(AB14:AB19)-1</f>
        <v>9268</v>
      </c>
      <c r="AC20" s="613">
        <f>SUM(AC14:AC19)+1</f>
        <v>614</v>
      </c>
      <c r="AD20" s="612">
        <f>SUM(AD14:AD19)</f>
        <v>729</v>
      </c>
      <c r="AE20" s="614">
        <f>SUM(AE14:AE19)-1</f>
        <v>1740</v>
      </c>
      <c r="AF20" s="612">
        <f>SUM(AF14:AF19)</f>
        <v>1462</v>
      </c>
      <c r="AG20" s="613">
        <f>SUM(AG14:AG19)</f>
        <v>3018</v>
      </c>
      <c r="AH20" s="615">
        <f>SUM(AH14:AH19)+1</f>
        <v>2733</v>
      </c>
      <c r="AI20" s="613">
        <f>SUM(AI14:AI19)+1</f>
        <v>1577</v>
      </c>
      <c r="AJ20" s="612">
        <f>SUM(AJ14:AJ19)+1</f>
        <v>1499</v>
      </c>
      <c r="AK20" s="614">
        <f>SUM(AK14:AK19)+1</f>
        <v>-176</v>
      </c>
      <c r="AL20" s="612">
        <f>SUM(AL14:AL19)+1</f>
        <v>-1427</v>
      </c>
      <c r="AM20" s="613">
        <f>SUM(AM14:AM19)+1</f>
        <v>1</v>
      </c>
      <c r="AN20" s="616">
        <f>SUM(AN14:AN19)+1</f>
        <v>12</v>
      </c>
      <c r="AO20" s="617">
        <f>SUM(AO14:AO19)</f>
        <v>16564</v>
      </c>
      <c r="AP20" s="618">
        <f>SUM(AP14:AP19)+1</f>
        <v>14264</v>
      </c>
      <c r="AR20" s="611">
        <f>SUM(AR14:AR19)</f>
        <v>4942</v>
      </c>
      <c r="AS20" s="612">
        <f>SUM(AS14:AS19)</f>
        <v>4660</v>
      </c>
      <c r="AT20" s="613">
        <f>SUM(AT14:AT19)</f>
        <v>350</v>
      </c>
      <c r="AU20" s="612">
        <f>SUM(AU14:AU19)</f>
        <v>365</v>
      </c>
      <c r="AV20" s="614">
        <f>SUM(AV14:AV19)</f>
        <v>807</v>
      </c>
      <c r="AW20" s="612">
        <f>SUM(AW14:AW19)</f>
        <v>722</v>
      </c>
      <c r="AX20" s="613">
        <f>SUM(AX14:AX19)</f>
        <v>1418</v>
      </c>
      <c r="AY20" s="615">
        <f>SUM(AY14:AY19)</f>
        <v>1360</v>
      </c>
      <c r="AZ20" s="613">
        <f>SUM(AZ14:AZ19)</f>
        <v>738</v>
      </c>
      <c r="BA20" s="612">
        <f>SUM(BA14:BA19)</f>
        <v>685</v>
      </c>
      <c r="BB20" s="614">
        <f>SUM(BB14:BB19)</f>
        <v>-140</v>
      </c>
      <c r="BC20" s="612">
        <f>SUM(BC14:BC19)</f>
        <v>-49</v>
      </c>
      <c r="BD20" s="613">
        <f>SUM(BD14:BD19)</f>
        <v>0</v>
      </c>
      <c r="BE20" s="616">
        <f>SUM(BE14:BE19)-1</f>
        <v>0</v>
      </c>
      <c r="BF20" s="617">
        <f>SUM(BF14:BF19)</f>
        <v>8115</v>
      </c>
      <c r="BG20" s="618">
        <f>SUM(BG14:BG19)</f>
        <v>7745</v>
      </c>
      <c r="BI20" s="611">
        <v>9306</v>
      </c>
      <c r="BJ20" s="612">
        <v>8813</v>
      </c>
      <c r="BK20" s="613">
        <v>730</v>
      </c>
      <c r="BL20" s="612">
        <v>765</v>
      </c>
      <c r="BM20" s="614">
        <v>1582</v>
      </c>
      <c r="BN20" s="612">
        <v>1180</v>
      </c>
      <c r="BO20" s="613">
        <v>3114</v>
      </c>
      <c r="BP20" s="615">
        <v>2941</v>
      </c>
      <c r="BQ20" s="613">
        <v>1381</v>
      </c>
      <c r="BR20" s="612">
        <v>1299</v>
      </c>
      <c r="BS20" s="614">
        <v>-1371</v>
      </c>
      <c r="BT20" s="612">
        <v>-660</v>
      </c>
      <c r="BU20" s="613">
        <v>-0.12</v>
      </c>
      <c r="BV20" s="616">
        <v>0</v>
      </c>
      <c r="BW20" s="617">
        <v>14743</v>
      </c>
      <c r="BX20" s="619">
        <v>14337</v>
      </c>
      <c r="BZ20" s="611"/>
      <c r="CA20" s="612"/>
      <c r="CB20" s="613"/>
      <c r="CC20" s="612"/>
      <c r="CD20" s="614"/>
      <c r="CE20" s="612"/>
      <c r="CF20" s="613"/>
      <c r="CG20" s="615"/>
      <c r="CH20" s="613"/>
      <c r="CI20" s="612"/>
      <c r="CJ20" s="614"/>
      <c r="CK20" s="612"/>
      <c r="CL20" s="613"/>
      <c r="CM20" s="616"/>
      <c r="CN20" s="617"/>
      <c r="CO20" s="618"/>
      <c r="CQ20" s="611"/>
      <c r="CR20" s="612"/>
      <c r="CS20" s="613"/>
      <c r="CT20" s="612"/>
      <c r="CU20" s="614"/>
      <c r="CV20" s="612"/>
      <c r="CW20" s="613"/>
      <c r="CX20" s="615"/>
      <c r="CY20" s="613"/>
      <c r="CZ20" s="612"/>
      <c r="DA20" s="614"/>
      <c r="DB20" s="612"/>
      <c r="DC20" s="613"/>
      <c r="DD20" s="616"/>
      <c r="DE20" s="617"/>
      <c r="DF20" s="619"/>
    </row>
    <row r="21" spans="2:110" s="620" customFormat="1" ht="15" customHeight="1">
      <c r="B21" s="621" t="s">
        <v>278</v>
      </c>
      <c r="D21" s="621"/>
      <c r="E21" s="621"/>
      <c r="F21" s="181"/>
      <c r="G21" s="622"/>
      <c r="H21" s="623"/>
      <c r="I21" s="622"/>
      <c r="J21" s="181">
        <f>J20/J14</f>
        <v>0.426</v>
      </c>
      <c r="K21" s="184">
        <f>K20/K14</f>
        <v>0.416</v>
      </c>
      <c r="L21" s="183">
        <f>L20/L14</f>
        <v>0.135</v>
      </c>
      <c r="M21" s="184">
        <f>M20/M14</f>
        <v>0.182</v>
      </c>
      <c r="N21" s="183">
        <f>N20/N14</f>
        <v>0.441</v>
      </c>
      <c r="O21" s="184">
        <f>O20/O14+0.1%</f>
        <v>0.38</v>
      </c>
      <c r="P21" s="183">
        <f>P20/P14</f>
        <v>0.419</v>
      </c>
      <c r="Q21" s="184">
        <f>Q20/Q14</f>
        <v>0.398</v>
      </c>
      <c r="R21" s="183">
        <f>R20/R14</f>
        <v>0.202</v>
      </c>
      <c r="S21" s="184">
        <f>S20/S14</f>
        <v>0.204</v>
      </c>
      <c r="T21" s="183">
        <f>-T20/T14</f>
        <v>0.189</v>
      </c>
      <c r="U21" s="184">
        <f>-U20/U14</f>
        <v>0.222</v>
      </c>
      <c r="V21" s="183">
        <f>V20/V14</f>
        <v>0</v>
      </c>
      <c r="W21" s="182">
        <f>W20/W14</f>
        <v>0</v>
      </c>
      <c r="X21" s="185">
        <f>X20/X14</f>
        <v>0.369</v>
      </c>
      <c r="Y21" s="182">
        <f>Y20/Y14+0.1%</f>
        <v>0.36</v>
      </c>
      <c r="AA21" s="181">
        <f>AA20/AA14</f>
        <v>0.414</v>
      </c>
      <c r="AB21" s="184">
        <f>AB20/AB14</f>
        <v>0.392</v>
      </c>
      <c r="AC21" s="183">
        <f>AC20/AC14</f>
        <v>0.151</v>
      </c>
      <c r="AD21" s="184">
        <f>AD20/AD14</f>
        <v>0.188</v>
      </c>
      <c r="AE21" s="183">
        <f>AE20/AE14</f>
        <v>0.414</v>
      </c>
      <c r="AF21" s="184">
        <f>AF20/AF14+0.1%</f>
        <v>0.383</v>
      </c>
      <c r="AG21" s="183">
        <f>AG20/AG14</f>
        <v>0.408</v>
      </c>
      <c r="AH21" s="184">
        <f>AH20/AH14</f>
        <v>0.379</v>
      </c>
      <c r="AI21" s="183">
        <f>AI20/AI14</f>
        <v>0.202</v>
      </c>
      <c r="AJ21" s="184">
        <f>AJ20/AJ14</f>
        <v>0.199</v>
      </c>
      <c r="AK21" s="183">
        <f>-AK20/AK14</f>
        <v>0.131</v>
      </c>
      <c r="AL21" s="184">
        <f>-AL20/AL14</f>
        <v>1.028</v>
      </c>
      <c r="AM21" s="183">
        <f>AM20/AM14</f>
        <v>0</v>
      </c>
      <c r="AN21" s="182">
        <f>AN20/AN14</f>
        <v>-0.005</v>
      </c>
      <c r="AO21" s="185">
        <f>AO20/AO14</f>
        <v>0.362</v>
      </c>
      <c r="AP21" s="182">
        <f>AP20/AP14+0.1%</f>
        <v>0.319</v>
      </c>
      <c r="AR21" s="181">
        <f>AR20/AR14+0.1%</f>
        <v>0.419</v>
      </c>
      <c r="AS21" s="184">
        <f>AS20/AS14+0.1%</f>
        <v>0.403</v>
      </c>
      <c r="AT21" s="183">
        <f>AT20/AT14+0.1%</f>
        <v>0.184</v>
      </c>
      <c r="AU21" s="184">
        <f>AU20/AU14+0.1%</f>
        <v>0.197</v>
      </c>
      <c r="AV21" s="183">
        <f>AV20/AV14+0.1%</f>
        <v>0.381</v>
      </c>
      <c r="AW21" s="184">
        <f>AW20/AW14+0.1%</f>
        <v>0.369</v>
      </c>
      <c r="AX21" s="183">
        <f>AX20/AX14+0.1%</f>
        <v>0.395</v>
      </c>
      <c r="AY21" s="184">
        <f>AY20/AY14+0.1%</f>
        <v>0.372</v>
      </c>
      <c r="AZ21" s="183">
        <f>AZ20/AZ14+0.1%</f>
        <v>0.195</v>
      </c>
      <c r="BA21" s="184">
        <f>BA20/BA14+0.1%</f>
        <v>0.193</v>
      </c>
      <c r="BB21" s="183">
        <f>BB20/BB14+0.1%</f>
        <v>-0.183</v>
      </c>
      <c r="BC21" s="184">
        <f>BC20/BC14+0.1%</f>
        <v>-0.062</v>
      </c>
      <c r="BD21" s="183">
        <f>BD20/BD14+0.1%</f>
        <v>0.001</v>
      </c>
      <c r="BE21" s="182">
        <f>BE20/BE14+0.1%</f>
        <v>0.001</v>
      </c>
      <c r="BF21" s="185">
        <f>BF20/BF14+0.1%</f>
        <v>0.359</v>
      </c>
      <c r="BG21" s="182">
        <f>BG20/BG14+0.1%</f>
        <v>0.351</v>
      </c>
      <c r="BI21" s="181">
        <v>0.394</v>
      </c>
      <c r="BJ21" s="184">
        <v>0.379</v>
      </c>
      <c r="BK21" s="183">
        <v>0.189</v>
      </c>
      <c r="BL21" s="184">
        <v>0.2</v>
      </c>
      <c r="BM21" s="183">
        <v>0.382</v>
      </c>
      <c r="BN21" s="184">
        <v>0.3</v>
      </c>
      <c r="BO21" s="183">
        <v>0.383</v>
      </c>
      <c r="BP21" s="184">
        <v>0.359</v>
      </c>
      <c r="BQ21" s="183">
        <v>0.182</v>
      </c>
      <c r="BR21" s="184">
        <v>0.18</v>
      </c>
      <c r="BS21" s="183">
        <v>-0.897</v>
      </c>
      <c r="BT21" s="184">
        <v>-0.369</v>
      </c>
      <c r="BU21" s="183">
        <v>0</v>
      </c>
      <c r="BV21" s="182">
        <v>0</v>
      </c>
      <c r="BW21" s="185">
        <v>0.32</v>
      </c>
      <c r="BX21" s="182">
        <v>0.318</v>
      </c>
      <c r="BZ21" s="181"/>
      <c r="CA21" s="184"/>
      <c r="CB21" s="183"/>
      <c r="CC21" s="184"/>
      <c r="CD21" s="183"/>
      <c r="CE21" s="184"/>
      <c r="CF21" s="183"/>
      <c r="CG21" s="184"/>
      <c r="CH21" s="183"/>
      <c r="CI21" s="184"/>
      <c r="CJ21" s="183"/>
      <c r="CK21" s="184"/>
      <c r="CL21" s="183"/>
      <c r="CM21" s="182"/>
      <c r="CN21" s="185"/>
      <c r="CO21" s="182"/>
      <c r="CQ21" s="181"/>
      <c r="CR21" s="184"/>
      <c r="CS21" s="183"/>
      <c r="CT21" s="184"/>
      <c r="CU21" s="183"/>
      <c r="CV21" s="184"/>
      <c r="CW21" s="183"/>
      <c r="CX21" s="184"/>
      <c r="CY21" s="183"/>
      <c r="CZ21" s="184"/>
      <c r="DA21" s="183"/>
      <c r="DB21" s="184"/>
      <c r="DC21" s="183"/>
      <c r="DD21" s="182"/>
      <c r="DE21" s="185"/>
      <c r="DF21" s="182"/>
    </row>
    <row r="22" spans="1:110" s="144" customFormat="1" ht="15" customHeight="1">
      <c r="A22" s="594"/>
      <c r="B22" s="164" t="s">
        <v>279</v>
      </c>
      <c r="C22" s="165"/>
      <c r="D22" s="164"/>
      <c r="E22" s="186"/>
      <c r="F22" s="166"/>
      <c r="G22" s="155"/>
      <c r="H22" s="193"/>
      <c r="I22" s="155"/>
      <c r="J22" s="595">
        <v>-1205</v>
      </c>
      <c r="K22" s="596">
        <v>-1098</v>
      </c>
      <c r="L22" s="599">
        <v>-536</v>
      </c>
      <c r="M22" s="596">
        <v>-523</v>
      </c>
      <c r="N22" s="597">
        <v>-482</v>
      </c>
      <c r="O22" s="596">
        <v>-471</v>
      </c>
      <c r="P22" s="599">
        <v>-549</v>
      </c>
      <c r="Q22" s="598">
        <v>-506</v>
      </c>
      <c r="R22" s="599">
        <v>-179</v>
      </c>
      <c r="S22" s="596">
        <v>-177</v>
      </c>
      <c r="T22" s="597">
        <v>-257</v>
      </c>
      <c r="U22" s="596">
        <v>-317</v>
      </c>
      <c r="V22" s="599">
        <v>0</v>
      </c>
      <c r="W22" s="600">
        <v>0</v>
      </c>
      <c r="X22" s="601">
        <v>-3209</v>
      </c>
      <c r="Y22" s="602">
        <v>-3092</v>
      </c>
      <c r="AA22" s="595">
        <v>-2382</v>
      </c>
      <c r="AB22" s="596">
        <v>-2192</v>
      </c>
      <c r="AC22" s="599">
        <v>-1101</v>
      </c>
      <c r="AD22" s="596">
        <v>-1002</v>
      </c>
      <c r="AE22" s="597">
        <v>-1001</v>
      </c>
      <c r="AF22" s="596">
        <v>-959</v>
      </c>
      <c r="AG22" s="599">
        <v>-1074</v>
      </c>
      <c r="AH22" s="598">
        <v>-1064</v>
      </c>
      <c r="AI22" s="599">
        <v>-363</v>
      </c>
      <c r="AJ22" s="596">
        <v>-356</v>
      </c>
      <c r="AK22" s="597">
        <v>-561</v>
      </c>
      <c r="AL22" s="596">
        <v>-661</v>
      </c>
      <c r="AM22" s="599">
        <v>0</v>
      </c>
      <c r="AN22" s="600">
        <v>0</v>
      </c>
      <c r="AO22" s="601">
        <v>-6482</v>
      </c>
      <c r="AP22" s="602">
        <v>-6234</v>
      </c>
      <c r="AR22" s="595">
        <v>-1098</v>
      </c>
      <c r="AS22" s="596">
        <v>-1074</v>
      </c>
      <c r="AT22" s="599">
        <v>-523</v>
      </c>
      <c r="AU22" s="596">
        <v>-478</v>
      </c>
      <c r="AV22" s="597">
        <v>-527</v>
      </c>
      <c r="AW22" s="596">
        <v>-476</v>
      </c>
      <c r="AX22" s="599">
        <v>-511</v>
      </c>
      <c r="AY22" s="598">
        <v>-541</v>
      </c>
      <c r="AZ22" s="599">
        <v>-178</v>
      </c>
      <c r="BA22" s="596">
        <v>-165</v>
      </c>
      <c r="BB22" s="597">
        <v>-316</v>
      </c>
      <c r="BC22" s="596">
        <v>-308</v>
      </c>
      <c r="BD22" s="599">
        <v>0</v>
      </c>
      <c r="BE22" s="600">
        <v>0</v>
      </c>
      <c r="BF22" s="601">
        <v>-3153</v>
      </c>
      <c r="BG22" s="602">
        <f>+'Group - conso accounts (1)'!AD26</f>
        <v>0</v>
      </c>
      <c r="BI22" s="595">
        <v>-2190</v>
      </c>
      <c r="BJ22" s="596">
        <v>-2249</v>
      </c>
      <c r="BK22" s="599">
        <v>-1002</v>
      </c>
      <c r="BL22" s="596">
        <v>-979</v>
      </c>
      <c r="BM22" s="597">
        <v>-1037</v>
      </c>
      <c r="BN22" s="596">
        <v>-948</v>
      </c>
      <c r="BO22" s="599">
        <v>-1210</v>
      </c>
      <c r="BP22" s="598">
        <v>-1292</v>
      </c>
      <c r="BQ22" s="599">
        <v>-364</v>
      </c>
      <c r="BR22" s="596">
        <v>-341</v>
      </c>
      <c r="BS22" s="597">
        <v>-662</v>
      </c>
      <c r="BT22" s="596">
        <v>-652</v>
      </c>
      <c r="BU22" s="599">
        <v>0</v>
      </c>
      <c r="BV22" s="600">
        <v>0</v>
      </c>
      <c r="BW22" s="601">
        <v>-6465</v>
      </c>
      <c r="BX22" s="602">
        <v>-6461</v>
      </c>
      <c r="BZ22" s="595"/>
      <c r="CA22" s="596"/>
      <c r="CB22" s="599"/>
      <c r="CC22" s="596"/>
      <c r="CD22" s="597"/>
      <c r="CE22" s="596"/>
      <c r="CF22" s="599"/>
      <c r="CG22" s="598"/>
      <c r="CH22" s="599"/>
      <c r="CI22" s="596"/>
      <c r="CJ22" s="597"/>
      <c r="CK22" s="596"/>
      <c r="CL22" s="599"/>
      <c r="CM22" s="600"/>
      <c r="CN22" s="601"/>
      <c r="CO22" s="602"/>
      <c r="CQ22" s="595"/>
      <c r="CR22" s="596"/>
      <c r="CS22" s="599"/>
      <c r="CT22" s="596"/>
      <c r="CU22" s="597"/>
      <c r="CV22" s="596"/>
      <c r="CW22" s="599"/>
      <c r="CX22" s="598"/>
      <c r="CY22" s="599"/>
      <c r="CZ22" s="596"/>
      <c r="DA22" s="597"/>
      <c r="DB22" s="596"/>
      <c r="DC22" s="599"/>
      <c r="DD22" s="600"/>
      <c r="DE22" s="601"/>
      <c r="DF22" s="602"/>
    </row>
    <row r="23" spans="1:110" s="144" customFormat="1" ht="15" customHeight="1">
      <c r="A23" s="594"/>
      <c r="B23" s="89" t="s">
        <v>281</v>
      </c>
      <c r="F23" s="154"/>
      <c r="G23" s="155"/>
      <c r="H23" s="156"/>
      <c r="I23" s="155"/>
      <c r="J23" s="603"/>
      <c r="K23" s="604"/>
      <c r="L23" s="605"/>
      <c r="M23" s="604"/>
      <c r="N23" s="606"/>
      <c r="O23" s="604"/>
      <c r="P23" s="605"/>
      <c r="Q23" s="607"/>
      <c r="R23" s="605"/>
      <c r="S23" s="604"/>
      <c r="T23" s="606"/>
      <c r="U23" s="604"/>
      <c r="V23" s="605"/>
      <c r="W23" s="608"/>
      <c r="X23" s="609"/>
      <c r="Y23" s="610"/>
      <c r="AA23" s="603"/>
      <c r="AB23" s="604"/>
      <c r="AC23" s="605"/>
      <c r="AD23" s="604"/>
      <c r="AE23" s="606"/>
      <c r="AF23" s="604"/>
      <c r="AG23" s="605"/>
      <c r="AH23" s="607"/>
      <c r="AI23" s="605"/>
      <c r="AJ23" s="604"/>
      <c r="AK23" s="606"/>
      <c r="AL23" s="604"/>
      <c r="AM23" s="605"/>
      <c r="AN23" s="608"/>
      <c r="AO23" s="609"/>
      <c r="AP23" s="610"/>
      <c r="AR23" s="603"/>
      <c r="AS23" s="604"/>
      <c r="AT23" s="605"/>
      <c r="AU23" s="604"/>
      <c r="AV23" s="606"/>
      <c r="AW23" s="604"/>
      <c r="AX23" s="605"/>
      <c r="AY23" s="607"/>
      <c r="AZ23" s="605"/>
      <c r="BA23" s="604"/>
      <c r="BB23" s="606"/>
      <c r="BC23" s="604"/>
      <c r="BD23" s="605"/>
      <c r="BE23" s="608"/>
      <c r="BF23" s="609"/>
      <c r="BG23" s="610"/>
      <c r="BI23" s="603">
        <v>0</v>
      </c>
      <c r="BJ23" s="604">
        <v>0</v>
      </c>
      <c r="BK23" s="605">
        <v>0</v>
      </c>
      <c r="BL23" s="604">
        <v>0</v>
      </c>
      <c r="BM23" s="606">
        <v>0</v>
      </c>
      <c r="BN23" s="604">
        <v>0</v>
      </c>
      <c r="BO23" s="605">
        <v>0</v>
      </c>
      <c r="BP23" s="607">
        <v>336</v>
      </c>
      <c r="BQ23" s="605">
        <v>0</v>
      </c>
      <c r="BR23" s="604">
        <v>0</v>
      </c>
      <c r="BS23" s="606">
        <v>0</v>
      </c>
      <c r="BT23" s="604">
        <v>0</v>
      </c>
      <c r="BU23" s="605">
        <v>0</v>
      </c>
      <c r="BV23" s="608">
        <v>0</v>
      </c>
      <c r="BW23" s="609">
        <v>0</v>
      </c>
      <c r="BX23" s="610">
        <v>336</v>
      </c>
      <c r="BZ23" s="603"/>
      <c r="CA23" s="604"/>
      <c r="CB23" s="605"/>
      <c r="CC23" s="604"/>
      <c r="CD23" s="606"/>
      <c r="CE23" s="604"/>
      <c r="CF23" s="605"/>
      <c r="CG23" s="607"/>
      <c r="CH23" s="605"/>
      <c r="CI23" s="604"/>
      <c r="CJ23" s="606"/>
      <c r="CK23" s="604"/>
      <c r="CL23" s="605"/>
      <c r="CM23" s="608"/>
      <c r="CN23" s="609"/>
      <c r="CO23" s="610"/>
      <c r="CQ23" s="603"/>
      <c r="CR23" s="604"/>
      <c r="CS23" s="605"/>
      <c r="CT23" s="604"/>
      <c r="CU23" s="606"/>
      <c r="CV23" s="604"/>
      <c r="CW23" s="605"/>
      <c r="CX23" s="607"/>
      <c r="CY23" s="605"/>
      <c r="CZ23" s="604"/>
      <c r="DA23" s="606"/>
      <c r="DB23" s="604"/>
      <c r="DC23" s="605"/>
      <c r="DD23" s="608"/>
      <c r="DE23" s="609"/>
      <c r="DF23" s="610"/>
    </row>
    <row r="24" spans="1:110" s="144" customFormat="1" ht="15" customHeight="1">
      <c r="A24" s="594"/>
      <c r="B24" s="164" t="s">
        <v>280</v>
      </c>
      <c r="C24" s="165"/>
      <c r="D24" s="164"/>
      <c r="E24" s="186"/>
      <c r="F24" s="166"/>
      <c r="G24" s="155"/>
      <c r="H24" s="193"/>
      <c r="I24" s="155"/>
      <c r="J24" s="595">
        <v>0</v>
      </c>
      <c r="K24" s="596">
        <v>0</v>
      </c>
      <c r="L24" s="599">
        <v>0</v>
      </c>
      <c r="M24" s="596">
        <v>0</v>
      </c>
      <c r="N24" s="597">
        <v>0</v>
      </c>
      <c r="O24" s="596">
        <v>0</v>
      </c>
      <c r="P24" s="599">
        <v>0</v>
      </c>
      <c r="Q24" s="598">
        <v>0</v>
      </c>
      <c r="R24" s="599">
        <v>0</v>
      </c>
      <c r="S24" s="596">
        <v>0</v>
      </c>
      <c r="T24" s="597">
        <v>0</v>
      </c>
      <c r="U24" s="596">
        <v>0</v>
      </c>
      <c r="V24" s="599">
        <v>0</v>
      </c>
      <c r="W24" s="600">
        <v>0</v>
      </c>
      <c r="X24" s="601">
        <v>0</v>
      </c>
      <c r="Y24" s="602">
        <v>0</v>
      </c>
      <c r="AA24" s="595">
        <v>-32</v>
      </c>
      <c r="AB24" s="596">
        <v>0</v>
      </c>
      <c r="AC24" s="599">
        <v>-140</v>
      </c>
      <c r="AD24" s="596">
        <v>0</v>
      </c>
      <c r="AE24" s="597">
        <v>0</v>
      </c>
      <c r="AF24" s="596">
        <v>-400</v>
      </c>
      <c r="AG24" s="599">
        <v>-95</v>
      </c>
      <c r="AH24" s="598">
        <v>-49</v>
      </c>
      <c r="AI24" s="599">
        <v>0</v>
      </c>
      <c r="AJ24" s="596">
        <v>0</v>
      </c>
      <c r="AK24" s="597">
        <v>0</v>
      </c>
      <c r="AL24" s="596">
        <v>0</v>
      </c>
      <c r="AM24" s="599">
        <v>0</v>
      </c>
      <c r="AN24" s="600">
        <v>0</v>
      </c>
      <c r="AO24" s="601">
        <v>-267</v>
      </c>
      <c r="AP24" s="602">
        <v>-449</v>
      </c>
      <c r="AR24" s="595"/>
      <c r="AS24" s="596">
        <v>0</v>
      </c>
      <c r="AT24" s="599"/>
      <c r="AU24" s="596">
        <v>0</v>
      </c>
      <c r="AV24" s="597">
        <v>0</v>
      </c>
      <c r="AW24" s="596">
        <v>0</v>
      </c>
      <c r="AX24" s="599">
        <v>0</v>
      </c>
      <c r="AY24" s="598">
        <v>0</v>
      </c>
      <c r="AZ24" s="599">
        <v>0</v>
      </c>
      <c r="BA24" s="596">
        <v>0</v>
      </c>
      <c r="BB24" s="597">
        <v>0</v>
      </c>
      <c r="BC24" s="596">
        <v>0</v>
      </c>
      <c r="BD24" s="599">
        <v>0</v>
      </c>
      <c r="BE24" s="600">
        <v>0</v>
      </c>
      <c r="BF24" s="601">
        <v>0</v>
      </c>
      <c r="BG24" s="602">
        <f>+'Group - conso accounts (1)'!AD27</f>
        <v>0</v>
      </c>
      <c r="BI24" s="595">
        <v>0</v>
      </c>
      <c r="BJ24" s="596">
        <v>0</v>
      </c>
      <c r="BK24" s="599">
        <v>0</v>
      </c>
      <c r="BL24" s="596">
        <v>0</v>
      </c>
      <c r="BM24" s="597">
        <v>-433</v>
      </c>
      <c r="BN24" s="596">
        <v>0</v>
      </c>
      <c r="BO24" s="599">
        <v>-50</v>
      </c>
      <c r="BP24" s="598">
        <v>-509</v>
      </c>
      <c r="BQ24" s="599">
        <v>0</v>
      </c>
      <c r="BR24" s="596">
        <v>0</v>
      </c>
      <c r="BS24" s="597">
        <v>0</v>
      </c>
      <c r="BT24" s="596">
        <v>0</v>
      </c>
      <c r="BU24" s="599">
        <v>0</v>
      </c>
      <c r="BV24" s="600">
        <v>0</v>
      </c>
      <c r="BW24" s="601">
        <v>-483</v>
      </c>
      <c r="BX24" s="602">
        <v>-509</v>
      </c>
      <c r="BZ24" s="595"/>
      <c r="CA24" s="596"/>
      <c r="CB24" s="599"/>
      <c r="CC24" s="596"/>
      <c r="CD24" s="597"/>
      <c r="CE24" s="596"/>
      <c r="CF24" s="599"/>
      <c r="CG24" s="598"/>
      <c r="CH24" s="599"/>
      <c r="CI24" s="596"/>
      <c r="CJ24" s="597"/>
      <c r="CK24" s="596"/>
      <c r="CL24" s="599"/>
      <c r="CM24" s="600"/>
      <c r="CN24" s="601"/>
      <c r="CO24" s="602"/>
      <c r="CQ24" s="595"/>
      <c r="CR24" s="596"/>
      <c r="CS24" s="599"/>
      <c r="CT24" s="596"/>
      <c r="CU24" s="597"/>
      <c r="CV24" s="596"/>
      <c r="CW24" s="599"/>
      <c r="CX24" s="598"/>
      <c r="CY24" s="599"/>
      <c r="CZ24" s="596"/>
      <c r="DA24" s="597"/>
      <c r="DB24" s="596"/>
      <c r="DC24" s="599"/>
      <c r="DD24" s="600"/>
      <c r="DE24" s="601"/>
      <c r="DF24" s="602"/>
    </row>
    <row r="25" spans="1:110" s="144" customFormat="1" ht="15" customHeight="1">
      <c r="A25" s="594"/>
      <c r="B25" s="89" t="s">
        <v>282</v>
      </c>
      <c r="F25" s="154"/>
      <c r="G25" s="155"/>
      <c r="H25" s="156"/>
      <c r="I25" s="155"/>
      <c r="J25" s="603">
        <v>0</v>
      </c>
      <c r="K25" s="604">
        <v>-3</v>
      </c>
      <c r="L25" s="605">
        <v>2</v>
      </c>
      <c r="M25" s="604">
        <v>-1</v>
      </c>
      <c r="N25" s="606">
        <v>20</v>
      </c>
      <c r="O25" s="604">
        <v>2</v>
      </c>
      <c r="P25" s="605">
        <v>0</v>
      </c>
      <c r="Q25" s="607">
        <v>0</v>
      </c>
      <c r="R25" s="605">
        <v>-8</v>
      </c>
      <c r="S25" s="604">
        <v>-8</v>
      </c>
      <c r="T25" s="606">
        <v>2</v>
      </c>
      <c r="U25" s="604">
        <v>-4</v>
      </c>
      <c r="V25" s="605">
        <v>0</v>
      </c>
      <c r="W25" s="608">
        <v>0</v>
      </c>
      <c r="X25" s="609">
        <v>16</v>
      </c>
      <c r="Y25" s="610">
        <v>-14</v>
      </c>
      <c r="AA25" s="603">
        <v>-6</v>
      </c>
      <c r="AB25" s="604">
        <v>0</v>
      </c>
      <c r="AC25" s="605">
        <v>-2</v>
      </c>
      <c r="AD25" s="604">
        <v>-2</v>
      </c>
      <c r="AE25" s="606">
        <v>25</v>
      </c>
      <c r="AF25" s="604">
        <v>-8</v>
      </c>
      <c r="AG25" s="605">
        <v>-1</v>
      </c>
      <c r="AH25" s="607">
        <v>-32</v>
      </c>
      <c r="AI25" s="605">
        <v>-30.215</v>
      </c>
      <c r="AJ25" s="604">
        <v>-19</v>
      </c>
      <c r="AK25" s="606">
        <v>0</v>
      </c>
      <c r="AL25" s="604">
        <v>-8</v>
      </c>
      <c r="AM25" s="605">
        <v>0</v>
      </c>
      <c r="AN25" s="608">
        <v>0</v>
      </c>
      <c r="AO25" s="609">
        <v>-15</v>
      </c>
      <c r="AP25" s="610">
        <v>-69</v>
      </c>
      <c r="AR25" s="603">
        <v>-3</v>
      </c>
      <c r="AS25" s="604">
        <v>-1</v>
      </c>
      <c r="AT25" s="605">
        <v>-1</v>
      </c>
      <c r="AU25" s="604">
        <v>-1</v>
      </c>
      <c r="AV25" s="606">
        <v>2</v>
      </c>
      <c r="AW25" s="604">
        <v>-1</v>
      </c>
      <c r="AX25" s="605">
        <v>0</v>
      </c>
      <c r="AY25" s="607">
        <v>0</v>
      </c>
      <c r="AZ25" s="605">
        <v>-8</v>
      </c>
      <c r="BA25" s="604">
        <v>0</v>
      </c>
      <c r="BB25" s="606">
        <v>-4</v>
      </c>
      <c r="BC25" s="604">
        <v>2</v>
      </c>
      <c r="BD25" s="605">
        <v>0</v>
      </c>
      <c r="BE25" s="608">
        <v>0</v>
      </c>
      <c r="BF25" s="609">
        <v>-14</v>
      </c>
      <c r="BG25" s="610">
        <f>+'Group - conso accounts (1)'!AD29</f>
        <v>0</v>
      </c>
      <c r="BI25" s="603">
        <v>-6</v>
      </c>
      <c r="BJ25" s="604">
        <v>-1</v>
      </c>
      <c r="BK25" s="605">
        <v>-2</v>
      </c>
      <c r="BL25" s="604">
        <v>-2</v>
      </c>
      <c r="BM25" s="606">
        <v>-8</v>
      </c>
      <c r="BN25" s="604">
        <v>-3</v>
      </c>
      <c r="BO25" s="605">
        <v>-33</v>
      </c>
      <c r="BP25" s="607">
        <v>-122</v>
      </c>
      <c r="BQ25" s="605">
        <v>-19</v>
      </c>
      <c r="BR25" s="604">
        <v>0</v>
      </c>
      <c r="BS25" s="606">
        <v>-8</v>
      </c>
      <c r="BT25" s="604">
        <v>2</v>
      </c>
      <c r="BU25" s="605">
        <v>0</v>
      </c>
      <c r="BV25" s="608">
        <v>0</v>
      </c>
      <c r="BW25" s="609">
        <v>-76</v>
      </c>
      <c r="BX25" s="610">
        <v>-127</v>
      </c>
      <c r="BZ25" s="603"/>
      <c r="CA25" s="604"/>
      <c r="CB25" s="605"/>
      <c r="CC25" s="604"/>
      <c r="CD25" s="606"/>
      <c r="CE25" s="604"/>
      <c r="CF25" s="605"/>
      <c r="CG25" s="607"/>
      <c r="CH25" s="605"/>
      <c r="CI25" s="604"/>
      <c r="CJ25" s="606"/>
      <c r="CK25" s="604"/>
      <c r="CL25" s="605"/>
      <c r="CM25" s="608"/>
      <c r="CN25" s="609"/>
      <c r="CO25" s="610"/>
      <c r="CQ25" s="603"/>
      <c r="CR25" s="604"/>
      <c r="CS25" s="605"/>
      <c r="CT25" s="604"/>
      <c r="CU25" s="606"/>
      <c r="CV25" s="604"/>
      <c r="CW25" s="605"/>
      <c r="CX25" s="607"/>
      <c r="CY25" s="605"/>
      <c r="CZ25" s="604"/>
      <c r="DA25" s="606"/>
      <c r="DB25" s="604"/>
      <c r="DC25" s="605"/>
      <c r="DD25" s="608"/>
      <c r="DE25" s="609"/>
      <c r="DF25" s="610"/>
    </row>
    <row r="26" spans="1:110" s="144" customFormat="1" ht="15" customHeight="1">
      <c r="A26" s="594"/>
      <c r="B26" s="164" t="s">
        <v>276</v>
      </c>
      <c r="C26" s="165"/>
      <c r="D26" s="164"/>
      <c r="E26" s="186"/>
      <c r="F26" s="166"/>
      <c r="G26" s="155"/>
      <c r="H26" s="193"/>
      <c r="I26" s="155"/>
      <c r="J26" s="595">
        <v>-12</v>
      </c>
      <c r="K26" s="596">
        <v>-12</v>
      </c>
      <c r="L26" s="599">
        <v>0</v>
      </c>
      <c r="M26" s="596">
        <v>0</v>
      </c>
      <c r="N26" s="597">
        <v>0</v>
      </c>
      <c r="O26" s="596">
        <v>0</v>
      </c>
      <c r="P26" s="599">
        <v>74</v>
      </c>
      <c r="Q26" s="598">
        <v>55</v>
      </c>
      <c r="R26" s="599">
        <v>0</v>
      </c>
      <c r="S26" s="596">
        <v>0</v>
      </c>
      <c r="T26" s="597">
        <v>4</v>
      </c>
      <c r="U26" s="596">
        <v>38</v>
      </c>
      <c r="V26" s="599">
        <v>0</v>
      </c>
      <c r="W26" s="600">
        <v>0</v>
      </c>
      <c r="X26" s="601">
        <v>66</v>
      </c>
      <c r="Y26" s="602">
        <v>81</v>
      </c>
      <c r="AA26" s="595">
        <v>-10</v>
      </c>
      <c r="AB26" s="596">
        <v>-16</v>
      </c>
      <c r="AC26" s="599">
        <v>0</v>
      </c>
      <c r="AD26" s="596">
        <v>0</v>
      </c>
      <c r="AE26" s="597">
        <v>0</v>
      </c>
      <c r="AF26" s="596">
        <v>0</v>
      </c>
      <c r="AG26" s="599">
        <v>206</v>
      </c>
      <c r="AH26" s="598">
        <v>107</v>
      </c>
      <c r="AI26" s="599">
        <v>0</v>
      </c>
      <c r="AJ26" s="596">
        <v>0</v>
      </c>
      <c r="AK26" s="597">
        <v>-196</v>
      </c>
      <c r="AL26" s="596">
        <v>46</v>
      </c>
      <c r="AM26" s="599">
        <v>0</v>
      </c>
      <c r="AN26" s="600">
        <v>0</v>
      </c>
      <c r="AO26" s="601">
        <v>-1</v>
      </c>
      <c r="AP26" s="602">
        <v>138</v>
      </c>
      <c r="AR26" s="595">
        <v>-15</v>
      </c>
      <c r="AS26" s="596">
        <v>2</v>
      </c>
      <c r="AT26" s="599">
        <v>0</v>
      </c>
      <c r="AU26" s="596">
        <v>-1</v>
      </c>
      <c r="AV26" s="597">
        <v>0</v>
      </c>
      <c r="AW26" s="596">
        <v>0</v>
      </c>
      <c r="AX26" s="599">
        <v>57</v>
      </c>
      <c r="AY26" s="598">
        <v>30</v>
      </c>
      <c r="AZ26" s="599">
        <v>1</v>
      </c>
      <c r="BA26" s="596">
        <v>-1</v>
      </c>
      <c r="BB26" s="597">
        <v>38</v>
      </c>
      <c r="BC26" s="596">
        <v>-19</v>
      </c>
      <c r="BD26" s="599">
        <v>0</v>
      </c>
      <c r="BE26" s="600">
        <v>0</v>
      </c>
      <c r="BF26" s="601">
        <f>+'Group - conso accounts (1)'!AC30</f>
        <v>0</v>
      </c>
      <c r="BG26" s="602">
        <f>+'Group - conso accounts (1)'!AD30</f>
        <v>0</v>
      </c>
      <c r="BI26" s="595">
        <v>-16</v>
      </c>
      <c r="BJ26" s="596">
        <v>4</v>
      </c>
      <c r="BK26" s="599">
        <v>0</v>
      </c>
      <c r="BL26" s="596">
        <v>-2</v>
      </c>
      <c r="BM26" s="597">
        <v>0</v>
      </c>
      <c r="BN26" s="596">
        <v>0</v>
      </c>
      <c r="BO26" s="599">
        <v>62</v>
      </c>
      <c r="BP26" s="598">
        <v>27</v>
      </c>
      <c r="BQ26" s="599">
        <v>1</v>
      </c>
      <c r="BR26" s="596">
        <v>0</v>
      </c>
      <c r="BS26" s="597">
        <v>49</v>
      </c>
      <c r="BT26" s="596">
        <v>-43</v>
      </c>
      <c r="BU26" s="599">
        <v>0</v>
      </c>
      <c r="BV26" s="600">
        <v>0</v>
      </c>
      <c r="BW26" s="601">
        <v>96</v>
      </c>
      <c r="BX26" s="602">
        <v>-14</v>
      </c>
      <c r="BZ26" s="595"/>
      <c r="CA26" s="596"/>
      <c r="CB26" s="599"/>
      <c r="CC26" s="596"/>
      <c r="CD26" s="597"/>
      <c r="CE26" s="596"/>
      <c r="CF26" s="599"/>
      <c r="CG26" s="598"/>
      <c r="CH26" s="599"/>
      <c r="CI26" s="596"/>
      <c r="CJ26" s="597"/>
      <c r="CK26" s="596"/>
      <c r="CL26" s="599"/>
      <c r="CM26" s="600"/>
      <c r="CN26" s="601"/>
      <c r="CO26" s="602"/>
      <c r="CQ26" s="595"/>
      <c r="CR26" s="596"/>
      <c r="CS26" s="599"/>
      <c r="CT26" s="596"/>
      <c r="CU26" s="597"/>
      <c r="CV26" s="596"/>
      <c r="CW26" s="599"/>
      <c r="CX26" s="598"/>
      <c r="CY26" s="599"/>
      <c r="CZ26" s="596"/>
      <c r="DA26" s="597"/>
      <c r="DB26" s="596"/>
      <c r="DC26" s="599"/>
      <c r="DD26" s="600"/>
      <c r="DE26" s="601"/>
      <c r="DF26" s="602"/>
    </row>
    <row r="27" spans="1:110" s="153" customFormat="1" ht="15" customHeight="1">
      <c r="A27" s="624"/>
      <c r="B27" s="170" t="s">
        <v>283</v>
      </c>
      <c r="D27" s="170"/>
      <c r="E27" s="171"/>
      <c r="F27" s="273"/>
      <c r="G27" s="146"/>
      <c r="H27" s="236"/>
      <c r="I27" s="146"/>
      <c r="J27" s="625">
        <f>SUM(J22:J26)+J20+1</f>
        <v>3754</v>
      </c>
      <c r="K27" s="626">
        <f>SUM(K22:K26)+K20</f>
        <v>3812</v>
      </c>
      <c r="L27" s="627">
        <f>SUM(L22:L26)+L20-1</f>
        <v>-262</v>
      </c>
      <c r="M27" s="626">
        <f>SUM(M22:M26)+M20-1</f>
        <v>-175</v>
      </c>
      <c r="N27" s="627">
        <f>SUM(N22:N26)+N20</f>
        <v>431</v>
      </c>
      <c r="O27" s="626">
        <f>SUM(O22:O26)+O20</f>
        <v>252</v>
      </c>
      <c r="P27" s="627">
        <f>SUM(P22:P26)+P20</f>
        <v>1043</v>
      </c>
      <c r="Q27" s="626">
        <f>SUM(Q22:Q26)+Q20</f>
        <v>966</v>
      </c>
      <c r="R27" s="627">
        <f>SUM(R22:R26)+R20</f>
        <v>601</v>
      </c>
      <c r="S27" s="626">
        <f>SUM(S22:S26)+S20</f>
        <v>595</v>
      </c>
      <c r="T27" s="627">
        <f>SUM(T22:T26)+T20+1</f>
        <v>-365</v>
      </c>
      <c r="U27" s="626">
        <f>SUM(U22:U26)+U20</f>
        <v>-436</v>
      </c>
      <c r="V27" s="627">
        <f>SUM(V22:V26)+V20</f>
        <v>0</v>
      </c>
      <c r="W27" s="628">
        <f>SUM(W22:W26)+W20</f>
        <v>0</v>
      </c>
      <c r="X27" s="629">
        <f>SUM(X22:X26)+X20+1</f>
        <v>5201</v>
      </c>
      <c r="Y27" s="628">
        <f>SUM(Y22:Y26)+Y20</f>
        <v>5014</v>
      </c>
      <c r="AA27" s="625">
        <f>SUM(AA22:AA26)+AA20+1</f>
        <v>7361</v>
      </c>
      <c r="AB27" s="626">
        <f>SUM(AB22:AB26)+AB20+1</f>
        <v>7061</v>
      </c>
      <c r="AC27" s="627">
        <f>SUM(AC22:AC26)+AC20-1</f>
        <v>-630</v>
      </c>
      <c r="AD27" s="626">
        <f>SUM(AD22:AD26)+AD20+1</f>
        <v>-274</v>
      </c>
      <c r="AE27" s="627">
        <f>SUM(AE22:AE26)+AE20+1</f>
        <v>765</v>
      </c>
      <c r="AF27" s="626">
        <f>SUM(AF22:AF26)+AF20+1</f>
        <v>96</v>
      </c>
      <c r="AG27" s="627">
        <f>SUM(AG22:AG26)+AG20</f>
        <v>2054</v>
      </c>
      <c r="AH27" s="626">
        <f>SUM(AH22:AH26)+AH20+1</f>
        <v>1696</v>
      </c>
      <c r="AI27" s="627">
        <f>SUM(AI22:AI26)+AI20-1</f>
        <v>1183</v>
      </c>
      <c r="AJ27" s="626">
        <f>SUM(AJ22:AJ26)+AJ20-1</f>
        <v>1123</v>
      </c>
      <c r="AK27" s="627">
        <f>SUM(AK22:AK26)+AK20-1</f>
        <v>-934</v>
      </c>
      <c r="AL27" s="626">
        <f>SUM(AL22:AL26)+AL20</f>
        <v>-2050</v>
      </c>
      <c r="AM27" s="627">
        <f>SUM(AM22:AM26)+AM20</f>
        <v>1</v>
      </c>
      <c r="AN27" s="628">
        <f>SUM(AN22:AN26)+AN20</f>
        <v>12</v>
      </c>
      <c r="AO27" s="629">
        <f>SUM(AO22:AO26)+AO20</f>
        <v>9799</v>
      </c>
      <c r="AP27" s="628">
        <f>SUM(AP22:AP26)+AP20</f>
        <v>7650</v>
      </c>
      <c r="AR27" s="625">
        <f>SUM(AR22:AR26)+AR20</f>
        <v>3826</v>
      </c>
      <c r="AS27" s="626">
        <f>SUM(AS22:AS26)+AS20</f>
        <v>3587</v>
      </c>
      <c r="AT27" s="627">
        <f>SUM(AT22:AT26)+AT20</f>
        <v>-174</v>
      </c>
      <c r="AU27" s="626">
        <f>SUM(AU22:AU26)+AU20</f>
        <v>-115</v>
      </c>
      <c r="AV27" s="627">
        <f>SUM(AV22:AV26)+AV20</f>
        <v>282</v>
      </c>
      <c r="AW27" s="626">
        <f>SUM(AW22:AW26)+AW20</f>
        <v>245</v>
      </c>
      <c r="AX27" s="627">
        <f>SUM(AX22:AX26)+AX20</f>
        <v>964</v>
      </c>
      <c r="AY27" s="626">
        <f>SUM(AY22:AY26)+AY20</f>
        <v>849</v>
      </c>
      <c r="AZ27" s="627">
        <f>SUM(AZ22:AZ26)+AZ20</f>
        <v>553</v>
      </c>
      <c r="BA27" s="626">
        <f>SUM(BA22:BA26)+BA20</f>
        <v>519</v>
      </c>
      <c r="BB27" s="627">
        <f>SUM(BB22:BB26)+BB20</f>
        <v>-422</v>
      </c>
      <c r="BC27" s="626">
        <f>SUM(BC22:BC26)+BC20</f>
        <v>-374</v>
      </c>
      <c r="BD27" s="627">
        <f>SUM(BD22:BD26)+BD20</f>
        <v>0</v>
      </c>
      <c r="BE27" s="628">
        <f>SUM(BE22:BE26)+BE20</f>
        <v>0</v>
      </c>
      <c r="BF27" s="627">
        <f>SUM(BF22:BF26)+BF20</f>
        <v>4948</v>
      </c>
      <c r="BG27" s="628">
        <f>SUM(BG22:BG26)+BG20-1</f>
        <v>7744</v>
      </c>
      <c r="BI27" s="625">
        <v>7095</v>
      </c>
      <c r="BJ27" s="626">
        <v>6567</v>
      </c>
      <c r="BK27" s="627">
        <v>-273</v>
      </c>
      <c r="BL27" s="626">
        <v>-218</v>
      </c>
      <c r="BM27" s="627">
        <v>104</v>
      </c>
      <c r="BN27" s="626">
        <v>229</v>
      </c>
      <c r="BO27" s="627">
        <v>1882</v>
      </c>
      <c r="BP27" s="626">
        <v>1380</v>
      </c>
      <c r="BQ27" s="627">
        <v>999</v>
      </c>
      <c r="BR27" s="626">
        <v>959</v>
      </c>
      <c r="BS27" s="627">
        <v>-1993</v>
      </c>
      <c r="BT27" s="626">
        <v>-1353</v>
      </c>
      <c r="BU27" s="627">
        <v>-0.12</v>
      </c>
      <c r="BV27" s="628">
        <v>0</v>
      </c>
      <c r="BW27" s="629">
        <v>7815</v>
      </c>
      <c r="BX27" s="628">
        <v>7562</v>
      </c>
      <c r="BZ27" s="625"/>
      <c r="CA27" s="626"/>
      <c r="CB27" s="627"/>
      <c r="CC27" s="626"/>
      <c r="CD27" s="627"/>
      <c r="CE27" s="626"/>
      <c r="CF27" s="627"/>
      <c r="CG27" s="626"/>
      <c r="CH27" s="627"/>
      <c r="CI27" s="626"/>
      <c r="CJ27" s="627"/>
      <c r="CK27" s="626"/>
      <c r="CL27" s="627"/>
      <c r="CM27" s="628"/>
      <c r="CN27" s="627"/>
      <c r="CO27" s="628"/>
      <c r="CQ27" s="625"/>
      <c r="CR27" s="626"/>
      <c r="CS27" s="627"/>
      <c r="CT27" s="626"/>
      <c r="CU27" s="627"/>
      <c r="CV27" s="626"/>
      <c r="CW27" s="627"/>
      <c r="CX27" s="626"/>
      <c r="CY27" s="627"/>
      <c r="CZ27" s="626"/>
      <c r="DA27" s="627"/>
      <c r="DB27" s="626"/>
      <c r="DC27" s="627"/>
      <c r="DD27" s="628"/>
      <c r="DE27" s="629"/>
      <c r="DF27" s="628"/>
    </row>
    <row r="28" spans="2:110" s="630" customFormat="1" ht="15" customHeight="1">
      <c r="B28" s="621" t="s">
        <v>278</v>
      </c>
      <c r="D28" s="621"/>
      <c r="E28" s="621"/>
      <c r="F28" s="631"/>
      <c r="G28" s="632"/>
      <c r="H28" s="633"/>
      <c r="I28" s="632"/>
      <c r="J28" s="634">
        <f>J27/J14</f>
        <v>0.322</v>
      </c>
      <c r="K28" s="635">
        <f>K27/K14</f>
        <v>0.322</v>
      </c>
      <c r="L28" s="636">
        <f>L27/L14</f>
        <v>-0.13</v>
      </c>
      <c r="M28" s="635">
        <f>M27/M14</f>
        <v>-0.091</v>
      </c>
      <c r="N28" s="636">
        <f>N27/N14</f>
        <v>0.213</v>
      </c>
      <c r="O28" s="635">
        <f>O27/O14</f>
        <v>0.133</v>
      </c>
      <c r="P28" s="636">
        <f>P27/P14</f>
        <v>0.288</v>
      </c>
      <c r="Q28" s="635">
        <f>Q27/Q14</f>
        <v>0.271</v>
      </c>
      <c r="R28" s="636">
        <f>R27/R14</f>
        <v>0.154</v>
      </c>
      <c r="S28" s="635">
        <f>S27/S14</f>
        <v>0.156</v>
      </c>
      <c r="T28" s="636">
        <f>T27/T14</f>
        <v>-0.599</v>
      </c>
      <c r="U28" s="635">
        <f>U27/U14+0.1%</f>
        <v>-0.633</v>
      </c>
      <c r="V28" s="636">
        <f>V27/V14</f>
        <v>0</v>
      </c>
      <c r="W28" s="637">
        <f>W27/W14</f>
        <v>0</v>
      </c>
      <c r="X28" s="185">
        <f>X27/X14</f>
        <v>0.231</v>
      </c>
      <c r="Y28" s="182">
        <f>Y27/Y14</f>
        <v>0.224</v>
      </c>
      <c r="AA28" s="634">
        <f>AA27/AA14</f>
        <v>0.311</v>
      </c>
      <c r="AB28" s="635">
        <f>AB27/AB14</f>
        <v>0.299</v>
      </c>
      <c r="AC28" s="636">
        <f>AC27/AC14</f>
        <v>-0.155</v>
      </c>
      <c r="AD28" s="635">
        <f>AD27/AD14</f>
        <v>-0.07</v>
      </c>
      <c r="AE28" s="636">
        <f>AE27/AE14</f>
        <v>0.182</v>
      </c>
      <c r="AF28" s="635">
        <f>AF27/AF14</f>
        <v>0.025</v>
      </c>
      <c r="AG28" s="636">
        <f>AG27/AG14</f>
        <v>0.278</v>
      </c>
      <c r="AH28" s="635">
        <f>AH27/AH14</f>
        <v>0.235</v>
      </c>
      <c r="AI28" s="636">
        <f>AI27/AI14</f>
        <v>0.152</v>
      </c>
      <c r="AJ28" s="635">
        <f>AJ27/AJ14</f>
        <v>0.149</v>
      </c>
      <c r="AK28" s="636">
        <f>AK27/AK14</f>
        <v>-0.694</v>
      </c>
      <c r="AL28" s="635">
        <f>AL27/AL14+0.1%</f>
        <v>-1.476</v>
      </c>
      <c r="AM28" s="636">
        <f>AM27/AM14</f>
        <v>0</v>
      </c>
      <c r="AN28" s="637">
        <f>AN27/AN14</f>
        <v>-0.005</v>
      </c>
      <c r="AO28" s="185">
        <f>AO27/AO14</f>
        <v>0.214</v>
      </c>
      <c r="AP28" s="182">
        <f>AP27/AP14</f>
        <v>0.171</v>
      </c>
      <c r="AR28" s="634">
        <f>AR27/AR14</f>
        <v>0.324</v>
      </c>
      <c r="AS28" s="635">
        <f>AS27/AS14</f>
        <v>0.309</v>
      </c>
      <c r="AT28" s="636">
        <f>AT27/AT14</f>
        <v>-0.091</v>
      </c>
      <c r="AU28" s="635">
        <f>AU27/AU14+0.001</f>
        <v>-0.061</v>
      </c>
      <c r="AV28" s="636">
        <f>AV27/AV14</f>
        <v>0.133</v>
      </c>
      <c r="AW28" s="635">
        <f>AW27/AW14</f>
        <v>0.125</v>
      </c>
      <c r="AX28" s="636">
        <f>AX27/AX14</f>
        <v>0.268</v>
      </c>
      <c r="AY28" s="635">
        <f>AY27/AY14</f>
        <v>0.232</v>
      </c>
      <c r="AZ28" s="636">
        <f>AZ27/AZ14</f>
        <v>0.145</v>
      </c>
      <c r="BA28" s="635">
        <f>BA27/BA14</f>
        <v>0.145</v>
      </c>
      <c r="BB28" s="636">
        <f>BB27/BB14-0.001</f>
        <v>-0.557</v>
      </c>
      <c r="BC28" s="635">
        <f>BC27/BC14</f>
        <v>-0.479</v>
      </c>
      <c r="BD28" s="636">
        <f>BD27/BD14</f>
        <v>0</v>
      </c>
      <c r="BE28" s="637">
        <f>BE27/BE14</f>
        <v>0</v>
      </c>
      <c r="BF28" s="185">
        <f>BF27/BF14</f>
        <v>0.219</v>
      </c>
      <c r="BG28" s="182">
        <f>BG27/BG14</f>
        <v>0.35</v>
      </c>
      <c r="BI28" s="634">
        <v>0.3</v>
      </c>
      <c r="BJ28" s="635">
        <v>0.281</v>
      </c>
      <c r="BK28" s="636">
        <v>-0.071</v>
      </c>
      <c r="BL28" s="635">
        <v>-0.057</v>
      </c>
      <c r="BM28" s="636">
        <v>0.025</v>
      </c>
      <c r="BN28" s="635">
        <v>0.058</v>
      </c>
      <c r="BO28" s="636">
        <v>0.231</v>
      </c>
      <c r="BP28" s="635">
        <v>0.167</v>
      </c>
      <c r="BQ28" s="636">
        <v>0.132</v>
      </c>
      <c r="BR28" s="635">
        <v>0.133</v>
      </c>
      <c r="BS28" s="636">
        <v>-1.303</v>
      </c>
      <c r="BT28" s="635">
        <v>-0.846</v>
      </c>
      <c r="BU28" s="636">
        <v>0</v>
      </c>
      <c r="BV28" s="637">
        <v>0</v>
      </c>
      <c r="BW28" s="185">
        <v>0.169</v>
      </c>
      <c r="BX28" s="182">
        <v>0.182</v>
      </c>
      <c r="BZ28" s="634"/>
      <c r="CA28" s="635"/>
      <c r="CB28" s="636"/>
      <c r="CC28" s="635"/>
      <c r="CD28" s="636"/>
      <c r="CE28" s="635"/>
      <c r="CF28" s="636"/>
      <c r="CG28" s="635"/>
      <c r="CH28" s="636"/>
      <c r="CI28" s="635"/>
      <c r="CJ28" s="636"/>
      <c r="CK28" s="635"/>
      <c r="CL28" s="636"/>
      <c r="CM28" s="637"/>
      <c r="CN28" s="185"/>
      <c r="CO28" s="182"/>
      <c r="CQ28" s="634"/>
      <c r="CR28" s="635"/>
      <c r="CS28" s="636"/>
      <c r="CT28" s="635"/>
      <c r="CU28" s="636"/>
      <c r="CV28" s="635"/>
      <c r="CW28" s="636"/>
      <c r="CX28" s="635"/>
      <c r="CY28" s="636"/>
      <c r="CZ28" s="635"/>
      <c r="DA28" s="636"/>
      <c r="DB28" s="635"/>
      <c r="DC28" s="636"/>
      <c r="DD28" s="637"/>
      <c r="DE28" s="185"/>
      <c r="DF28" s="182"/>
    </row>
    <row r="29" spans="1:110" s="119" customFormat="1" ht="15" customHeight="1">
      <c r="A29" s="421"/>
      <c r="B29" s="122" t="s">
        <v>284</v>
      </c>
      <c r="C29" s="122"/>
      <c r="D29" s="122"/>
      <c r="E29" s="124"/>
      <c r="F29" s="125"/>
      <c r="G29" s="172"/>
      <c r="H29" s="193"/>
      <c r="I29" s="172"/>
      <c r="J29" s="638"/>
      <c r="K29" s="639"/>
      <c r="L29" s="640"/>
      <c r="M29" s="639"/>
      <c r="N29" s="641"/>
      <c r="O29" s="639"/>
      <c r="P29" s="640"/>
      <c r="Q29" s="642"/>
      <c r="R29" s="640"/>
      <c r="S29" s="639"/>
      <c r="T29" s="641"/>
      <c r="U29" s="639"/>
      <c r="V29" s="640"/>
      <c r="W29" s="643"/>
      <c r="X29" s="644"/>
      <c r="Y29" s="645">
        <f>+'Group - conso accounts (1)'!O33</f>
        <v>0</v>
      </c>
      <c r="AA29" s="638"/>
      <c r="AB29" s="639"/>
      <c r="AC29" s="640"/>
      <c r="AD29" s="639"/>
      <c r="AE29" s="641"/>
      <c r="AF29" s="639"/>
      <c r="AG29" s="640"/>
      <c r="AH29" s="642"/>
      <c r="AI29" s="640"/>
      <c r="AJ29" s="639"/>
      <c r="AK29" s="641"/>
      <c r="AL29" s="639"/>
      <c r="AM29" s="640"/>
      <c r="AN29" s="643"/>
      <c r="AO29" s="644"/>
      <c r="AP29" s="645">
        <f>+'Group - conso accounts (1)'!W33</f>
        <v>0</v>
      </c>
      <c r="AR29" s="638"/>
      <c r="AS29" s="639"/>
      <c r="AT29" s="640"/>
      <c r="AU29" s="639"/>
      <c r="AV29" s="641"/>
      <c r="AW29" s="639"/>
      <c r="AX29" s="640"/>
      <c r="AY29" s="642"/>
      <c r="AZ29" s="640"/>
      <c r="BA29" s="639"/>
      <c r="BB29" s="641"/>
      <c r="BC29" s="639"/>
      <c r="BD29" s="640"/>
      <c r="BE29" s="643"/>
      <c r="BF29" s="644"/>
      <c r="BG29" s="645">
        <f>+'Group - conso accounts (1)'!AD33</f>
        <v>0</v>
      </c>
      <c r="BI29" s="638"/>
      <c r="BJ29" s="639"/>
      <c r="BK29" s="640"/>
      <c r="BL29" s="639"/>
      <c r="BM29" s="641"/>
      <c r="BN29" s="639"/>
      <c r="BO29" s="640"/>
      <c r="BP29" s="642"/>
      <c r="BQ29" s="640"/>
      <c r="BR29" s="639"/>
      <c r="BS29" s="641"/>
      <c r="BT29" s="639"/>
      <c r="BU29" s="640"/>
      <c r="BV29" s="643"/>
      <c r="BW29" s="646"/>
      <c r="BX29" s="647">
        <v>-2000</v>
      </c>
      <c r="BZ29" s="638"/>
      <c r="CA29" s="639"/>
      <c r="CB29" s="640"/>
      <c r="CC29" s="639"/>
      <c r="CD29" s="641"/>
      <c r="CE29" s="639"/>
      <c r="CF29" s="640"/>
      <c r="CG29" s="642"/>
      <c r="CH29" s="640"/>
      <c r="CI29" s="639"/>
      <c r="CJ29" s="641"/>
      <c r="CK29" s="639"/>
      <c r="CL29" s="640"/>
      <c r="CM29" s="643"/>
      <c r="CN29" s="644"/>
      <c r="CO29" s="645"/>
      <c r="CQ29" s="638"/>
      <c r="CR29" s="639"/>
      <c r="CS29" s="640"/>
      <c r="CT29" s="639"/>
      <c r="CU29" s="641"/>
      <c r="CV29" s="639"/>
      <c r="CW29" s="640"/>
      <c r="CX29" s="642"/>
      <c r="CY29" s="640"/>
      <c r="CZ29" s="639"/>
      <c r="DA29" s="641"/>
      <c r="DB29" s="639"/>
      <c r="DC29" s="640"/>
      <c r="DD29" s="643"/>
      <c r="DE29" s="646"/>
      <c r="DF29" s="647"/>
    </row>
    <row r="30" spans="1:110" s="144" customFormat="1" ht="15" customHeight="1">
      <c r="A30" s="594"/>
      <c r="B30" s="92"/>
      <c r="C30" s="89" t="s">
        <v>285</v>
      </c>
      <c r="D30" s="92"/>
      <c r="E30" s="25"/>
      <c r="F30" s="155"/>
      <c r="G30" s="155"/>
      <c r="H30" s="318"/>
      <c r="I30" s="155"/>
      <c r="J30" s="648"/>
      <c r="K30" s="649"/>
      <c r="L30" s="650"/>
      <c r="M30" s="649"/>
      <c r="N30" s="651"/>
      <c r="O30" s="649"/>
      <c r="P30" s="650"/>
      <c r="Q30" s="652"/>
      <c r="R30" s="650"/>
      <c r="S30" s="649"/>
      <c r="T30" s="651"/>
      <c r="U30" s="649"/>
      <c r="V30" s="650"/>
      <c r="W30" s="653"/>
      <c r="X30" s="654"/>
      <c r="Y30" s="655">
        <f>+'Group - conso accounts (1)'!O34</f>
        <v>0</v>
      </c>
      <c r="AA30" s="648"/>
      <c r="AB30" s="649"/>
      <c r="AC30" s="650"/>
      <c r="AD30" s="649"/>
      <c r="AE30" s="651"/>
      <c r="AF30" s="649"/>
      <c r="AG30" s="650"/>
      <c r="AH30" s="652"/>
      <c r="AI30" s="650"/>
      <c r="AJ30" s="649"/>
      <c r="AK30" s="651"/>
      <c r="AL30" s="649"/>
      <c r="AM30" s="650"/>
      <c r="AN30" s="653"/>
      <c r="AO30" s="654"/>
      <c r="AP30" s="655">
        <f>+'Group - conso accounts (1)'!W34</f>
        <v>0</v>
      </c>
      <c r="AR30" s="648"/>
      <c r="AS30" s="649"/>
      <c r="AT30" s="650"/>
      <c r="AU30" s="649"/>
      <c r="AV30" s="651"/>
      <c r="AW30" s="649"/>
      <c r="AX30" s="650"/>
      <c r="AY30" s="652"/>
      <c r="AZ30" s="650"/>
      <c r="BA30" s="649"/>
      <c r="BB30" s="651"/>
      <c r="BC30" s="649"/>
      <c r="BD30" s="650"/>
      <c r="BE30" s="653"/>
      <c r="BF30" s="654"/>
      <c r="BG30" s="608">
        <f>+'Group - conso accounts (1)'!AD34</f>
        <v>0</v>
      </c>
      <c r="BI30" s="648"/>
      <c r="BJ30" s="649"/>
      <c r="BK30" s="650"/>
      <c r="BL30" s="649"/>
      <c r="BM30" s="651"/>
      <c r="BN30" s="649"/>
      <c r="BO30" s="650"/>
      <c r="BP30" s="652"/>
      <c r="BQ30" s="650"/>
      <c r="BR30" s="649"/>
      <c r="BS30" s="651"/>
      <c r="BT30" s="649"/>
      <c r="BU30" s="650"/>
      <c r="BV30" s="653"/>
      <c r="BW30" s="654"/>
      <c r="BX30" s="610">
        <v>-2117</v>
      </c>
      <c r="BZ30" s="648"/>
      <c r="CA30" s="649"/>
      <c r="CB30" s="650"/>
      <c r="CC30" s="649"/>
      <c r="CD30" s="651"/>
      <c r="CE30" s="649"/>
      <c r="CF30" s="650"/>
      <c r="CG30" s="652"/>
      <c r="CH30" s="650"/>
      <c r="CI30" s="649"/>
      <c r="CJ30" s="651"/>
      <c r="CK30" s="649"/>
      <c r="CL30" s="650"/>
      <c r="CM30" s="653"/>
      <c r="CN30" s="654"/>
      <c r="CO30" s="608"/>
      <c r="CQ30" s="648"/>
      <c r="CR30" s="649"/>
      <c r="CS30" s="650"/>
      <c r="CT30" s="649"/>
      <c r="CU30" s="651"/>
      <c r="CV30" s="649"/>
      <c r="CW30" s="650"/>
      <c r="CX30" s="652"/>
      <c r="CY30" s="650"/>
      <c r="CZ30" s="649"/>
      <c r="DA30" s="651"/>
      <c r="DB30" s="649"/>
      <c r="DC30" s="650"/>
      <c r="DD30" s="653"/>
      <c r="DE30" s="654"/>
      <c r="DF30" s="610"/>
    </row>
    <row r="31" spans="1:110" s="144" customFormat="1" ht="15" customHeight="1">
      <c r="A31" s="594"/>
      <c r="B31" s="164"/>
      <c r="C31" s="164" t="s">
        <v>286</v>
      </c>
      <c r="D31" s="164"/>
      <c r="E31" s="165"/>
      <c r="F31" s="166"/>
      <c r="G31" s="154"/>
      <c r="H31" s="193"/>
      <c r="I31" s="154"/>
      <c r="J31" s="595"/>
      <c r="K31" s="596"/>
      <c r="L31" s="599"/>
      <c r="M31" s="596"/>
      <c r="N31" s="597"/>
      <c r="O31" s="596"/>
      <c r="P31" s="599"/>
      <c r="Q31" s="598"/>
      <c r="R31" s="599"/>
      <c r="S31" s="596"/>
      <c r="T31" s="597"/>
      <c r="U31" s="596"/>
      <c r="V31" s="599"/>
      <c r="W31" s="600"/>
      <c r="X31" s="601"/>
      <c r="Y31" s="602">
        <f>+'Group - conso accounts (1)'!O35</f>
        <v>0</v>
      </c>
      <c r="AA31" s="595"/>
      <c r="AB31" s="596"/>
      <c r="AC31" s="599"/>
      <c r="AD31" s="596"/>
      <c r="AE31" s="597"/>
      <c r="AF31" s="596"/>
      <c r="AG31" s="599"/>
      <c r="AH31" s="598"/>
      <c r="AI31" s="599"/>
      <c r="AJ31" s="596"/>
      <c r="AK31" s="597"/>
      <c r="AL31" s="596"/>
      <c r="AM31" s="599"/>
      <c r="AN31" s="600"/>
      <c r="AO31" s="601"/>
      <c r="AP31" s="602">
        <f>+'Group - conso accounts (1)'!W35</f>
        <v>0</v>
      </c>
      <c r="AR31" s="595"/>
      <c r="AS31" s="596"/>
      <c r="AT31" s="599"/>
      <c r="AU31" s="596"/>
      <c r="AV31" s="597"/>
      <c r="AW31" s="596"/>
      <c r="AX31" s="599"/>
      <c r="AY31" s="598"/>
      <c r="AZ31" s="599"/>
      <c r="BA31" s="596"/>
      <c r="BB31" s="597"/>
      <c r="BC31" s="596"/>
      <c r="BD31" s="599"/>
      <c r="BE31" s="600"/>
      <c r="BF31" s="601"/>
      <c r="BG31" s="600">
        <f>+'Group - conso accounts (1)'!AD35</f>
        <v>0</v>
      </c>
      <c r="BI31" s="595"/>
      <c r="BJ31" s="596"/>
      <c r="BK31" s="599"/>
      <c r="BL31" s="596"/>
      <c r="BM31" s="597"/>
      <c r="BN31" s="596"/>
      <c r="BO31" s="599"/>
      <c r="BP31" s="598"/>
      <c r="BQ31" s="599"/>
      <c r="BR31" s="596"/>
      <c r="BS31" s="597"/>
      <c r="BT31" s="596"/>
      <c r="BU31" s="599"/>
      <c r="BV31" s="600"/>
      <c r="BW31" s="656"/>
      <c r="BX31" s="657">
        <v>120</v>
      </c>
      <c r="BZ31" s="595"/>
      <c r="CA31" s="596"/>
      <c r="CB31" s="599"/>
      <c r="CC31" s="596"/>
      <c r="CD31" s="597"/>
      <c r="CE31" s="596"/>
      <c r="CF31" s="599"/>
      <c r="CG31" s="598"/>
      <c r="CH31" s="599"/>
      <c r="CI31" s="596"/>
      <c r="CJ31" s="597"/>
      <c r="CK31" s="596"/>
      <c r="CL31" s="599"/>
      <c r="CM31" s="600"/>
      <c r="CN31" s="601"/>
      <c r="CO31" s="600"/>
      <c r="CQ31" s="595"/>
      <c r="CR31" s="596"/>
      <c r="CS31" s="599"/>
      <c r="CT31" s="596"/>
      <c r="CU31" s="597"/>
      <c r="CV31" s="596"/>
      <c r="CW31" s="599"/>
      <c r="CX31" s="598"/>
      <c r="CY31" s="599"/>
      <c r="CZ31" s="596"/>
      <c r="DA31" s="597"/>
      <c r="DB31" s="596"/>
      <c r="DC31" s="599"/>
      <c r="DD31" s="600"/>
      <c r="DE31" s="656"/>
      <c r="DF31" s="657"/>
    </row>
    <row r="32" spans="1:110" s="144" customFormat="1" ht="15" customHeight="1">
      <c r="A32" s="594"/>
      <c r="B32" s="92"/>
      <c r="C32" s="89" t="s">
        <v>287</v>
      </c>
      <c r="D32" s="92"/>
      <c r="E32" s="25"/>
      <c r="F32" s="155"/>
      <c r="G32" s="155"/>
      <c r="H32" s="318"/>
      <c r="I32" s="155"/>
      <c r="J32" s="648"/>
      <c r="K32" s="649"/>
      <c r="L32" s="650"/>
      <c r="M32" s="649"/>
      <c r="N32" s="651"/>
      <c r="O32" s="649"/>
      <c r="P32" s="650"/>
      <c r="Q32" s="652"/>
      <c r="R32" s="650"/>
      <c r="S32" s="649"/>
      <c r="T32" s="651"/>
      <c r="U32" s="649"/>
      <c r="V32" s="650"/>
      <c r="W32" s="653"/>
      <c r="X32" s="654"/>
      <c r="Y32" s="655">
        <f>+'Group - conso accounts (1)'!O36</f>
        <v>0</v>
      </c>
      <c r="AA32" s="648"/>
      <c r="AB32" s="649"/>
      <c r="AC32" s="650"/>
      <c r="AD32" s="649"/>
      <c r="AE32" s="651"/>
      <c r="AF32" s="649"/>
      <c r="AG32" s="650"/>
      <c r="AH32" s="652"/>
      <c r="AI32" s="650"/>
      <c r="AJ32" s="649"/>
      <c r="AK32" s="651"/>
      <c r="AL32" s="649"/>
      <c r="AM32" s="650"/>
      <c r="AN32" s="653"/>
      <c r="AO32" s="654"/>
      <c r="AP32" s="655">
        <f>+'Group - conso accounts (1)'!W36</f>
        <v>0</v>
      </c>
      <c r="AR32" s="648"/>
      <c r="AS32" s="649"/>
      <c r="AT32" s="650"/>
      <c r="AU32" s="649"/>
      <c r="AV32" s="651"/>
      <c r="AW32" s="649"/>
      <c r="AX32" s="650"/>
      <c r="AY32" s="652"/>
      <c r="AZ32" s="650"/>
      <c r="BA32" s="649"/>
      <c r="BB32" s="651"/>
      <c r="BC32" s="649"/>
      <c r="BD32" s="650"/>
      <c r="BE32" s="653"/>
      <c r="BF32" s="654"/>
      <c r="BG32" s="608">
        <f>+'Group - conso accounts (1)'!AD36</f>
        <v>0</v>
      </c>
      <c r="BI32" s="648"/>
      <c r="BJ32" s="649"/>
      <c r="BK32" s="650"/>
      <c r="BL32" s="649"/>
      <c r="BM32" s="651"/>
      <c r="BN32" s="649"/>
      <c r="BO32" s="650"/>
      <c r="BP32" s="652"/>
      <c r="BQ32" s="650"/>
      <c r="BR32" s="649"/>
      <c r="BS32" s="651"/>
      <c r="BT32" s="649"/>
      <c r="BU32" s="650"/>
      <c r="BV32" s="653"/>
      <c r="BW32" s="654"/>
      <c r="BX32" s="610">
        <v>56</v>
      </c>
      <c r="BZ32" s="648"/>
      <c r="CA32" s="649"/>
      <c r="CB32" s="650"/>
      <c r="CC32" s="649"/>
      <c r="CD32" s="651"/>
      <c r="CE32" s="649"/>
      <c r="CF32" s="650"/>
      <c r="CG32" s="652"/>
      <c r="CH32" s="650"/>
      <c r="CI32" s="649"/>
      <c r="CJ32" s="651"/>
      <c r="CK32" s="649"/>
      <c r="CL32" s="650"/>
      <c r="CM32" s="653"/>
      <c r="CN32" s="654"/>
      <c r="CO32" s="608"/>
      <c r="CQ32" s="648"/>
      <c r="CR32" s="649"/>
      <c r="CS32" s="650"/>
      <c r="CT32" s="649"/>
      <c r="CU32" s="651"/>
      <c r="CV32" s="649"/>
      <c r="CW32" s="650"/>
      <c r="CX32" s="652"/>
      <c r="CY32" s="650"/>
      <c r="CZ32" s="649"/>
      <c r="DA32" s="651"/>
      <c r="DB32" s="649"/>
      <c r="DC32" s="650"/>
      <c r="DD32" s="653"/>
      <c r="DE32" s="654"/>
      <c r="DF32" s="610"/>
    </row>
    <row r="33" spans="1:110" s="144" customFormat="1" ht="15" customHeight="1">
      <c r="A33" s="594"/>
      <c r="B33" s="164"/>
      <c r="C33" s="164" t="s">
        <v>288</v>
      </c>
      <c r="D33" s="164"/>
      <c r="E33" s="165"/>
      <c r="F33" s="166"/>
      <c r="G33" s="154"/>
      <c r="H33" s="193"/>
      <c r="I33" s="154"/>
      <c r="J33" s="595"/>
      <c r="K33" s="596"/>
      <c r="L33" s="599"/>
      <c r="M33" s="596"/>
      <c r="N33" s="597"/>
      <c r="O33" s="596"/>
      <c r="P33" s="599"/>
      <c r="Q33" s="598"/>
      <c r="R33" s="599"/>
      <c r="S33" s="596"/>
      <c r="T33" s="597"/>
      <c r="U33" s="596"/>
      <c r="V33" s="599"/>
      <c r="W33" s="600"/>
      <c r="X33" s="601"/>
      <c r="Y33" s="602">
        <f>+'Group - conso accounts (1)'!O37</f>
        <v>0</v>
      </c>
      <c r="AA33" s="595"/>
      <c r="AB33" s="596"/>
      <c r="AC33" s="599"/>
      <c r="AD33" s="596"/>
      <c r="AE33" s="597"/>
      <c r="AF33" s="596"/>
      <c r="AG33" s="599"/>
      <c r="AH33" s="598"/>
      <c r="AI33" s="599"/>
      <c r="AJ33" s="596"/>
      <c r="AK33" s="597"/>
      <c r="AL33" s="596"/>
      <c r="AM33" s="599"/>
      <c r="AN33" s="600"/>
      <c r="AO33" s="601"/>
      <c r="AP33" s="602">
        <f>+'Group - conso accounts (1)'!W37</f>
        <v>0</v>
      </c>
      <c r="AR33" s="595"/>
      <c r="AS33" s="596"/>
      <c r="AT33" s="599"/>
      <c r="AU33" s="596"/>
      <c r="AV33" s="597"/>
      <c r="AW33" s="596"/>
      <c r="AX33" s="599"/>
      <c r="AY33" s="598"/>
      <c r="AZ33" s="599"/>
      <c r="BA33" s="596"/>
      <c r="BB33" s="597"/>
      <c r="BC33" s="596"/>
      <c r="BD33" s="599"/>
      <c r="BE33" s="600"/>
      <c r="BF33" s="601"/>
      <c r="BG33" s="602">
        <f>+'Group - conso accounts (1)'!AD37</f>
        <v>0</v>
      </c>
      <c r="BI33" s="595"/>
      <c r="BJ33" s="596"/>
      <c r="BK33" s="599"/>
      <c r="BL33" s="596"/>
      <c r="BM33" s="597"/>
      <c r="BN33" s="596"/>
      <c r="BO33" s="599"/>
      <c r="BP33" s="598"/>
      <c r="BQ33" s="599"/>
      <c r="BR33" s="596"/>
      <c r="BS33" s="597"/>
      <c r="BT33" s="596"/>
      <c r="BU33" s="599"/>
      <c r="BV33" s="600"/>
      <c r="BW33" s="656"/>
      <c r="BX33" s="657">
        <v>-59</v>
      </c>
      <c r="BZ33" s="595"/>
      <c r="CA33" s="596"/>
      <c r="CB33" s="599"/>
      <c r="CC33" s="596"/>
      <c r="CD33" s="597"/>
      <c r="CE33" s="596"/>
      <c r="CF33" s="599"/>
      <c r="CG33" s="598"/>
      <c r="CH33" s="599"/>
      <c r="CI33" s="596"/>
      <c r="CJ33" s="597"/>
      <c r="CK33" s="596"/>
      <c r="CL33" s="599"/>
      <c r="CM33" s="600"/>
      <c r="CN33" s="601"/>
      <c r="CO33" s="602"/>
      <c r="CQ33" s="595"/>
      <c r="CR33" s="596"/>
      <c r="CS33" s="599"/>
      <c r="CT33" s="596"/>
      <c r="CU33" s="597"/>
      <c r="CV33" s="596"/>
      <c r="CW33" s="599"/>
      <c r="CX33" s="598"/>
      <c r="CY33" s="599"/>
      <c r="CZ33" s="596"/>
      <c r="DA33" s="597"/>
      <c r="DB33" s="596"/>
      <c r="DC33" s="599"/>
      <c r="DD33" s="600"/>
      <c r="DE33" s="656"/>
      <c r="DF33" s="657"/>
    </row>
    <row r="34" spans="1:110" s="119" customFormat="1" ht="15" customHeight="1">
      <c r="A34" s="421"/>
      <c r="B34" s="325" t="s">
        <v>289</v>
      </c>
      <c r="C34" s="325"/>
      <c r="D34" s="325"/>
      <c r="E34" s="91"/>
      <c r="F34" s="126"/>
      <c r="G34" s="126"/>
      <c r="H34" s="318"/>
      <c r="I34" s="126"/>
      <c r="J34" s="658"/>
      <c r="K34" s="659"/>
      <c r="L34" s="660"/>
      <c r="M34" s="659"/>
      <c r="N34" s="661"/>
      <c r="O34" s="659"/>
      <c r="P34" s="660"/>
      <c r="Q34" s="662"/>
      <c r="R34" s="660"/>
      <c r="S34" s="659"/>
      <c r="T34" s="661"/>
      <c r="U34" s="659"/>
      <c r="V34" s="660"/>
      <c r="W34" s="619"/>
      <c r="X34" s="663"/>
      <c r="Y34" s="664">
        <f>+'Group - conso accounts (1)'!O38</f>
        <v>0</v>
      </c>
      <c r="AA34" s="658"/>
      <c r="AB34" s="659"/>
      <c r="AC34" s="660"/>
      <c r="AD34" s="659"/>
      <c r="AE34" s="661"/>
      <c r="AF34" s="659"/>
      <c r="AG34" s="660"/>
      <c r="AH34" s="662"/>
      <c r="AI34" s="660"/>
      <c r="AJ34" s="659"/>
      <c r="AK34" s="661"/>
      <c r="AL34" s="659"/>
      <c r="AM34" s="660"/>
      <c r="AN34" s="619"/>
      <c r="AO34" s="663"/>
      <c r="AP34" s="664">
        <f>+'Group - conso accounts (1)'!W38</f>
        <v>0</v>
      </c>
      <c r="AR34" s="658"/>
      <c r="AS34" s="659"/>
      <c r="AT34" s="660"/>
      <c r="AU34" s="659"/>
      <c r="AV34" s="661"/>
      <c r="AW34" s="659"/>
      <c r="AX34" s="660"/>
      <c r="AY34" s="662"/>
      <c r="AZ34" s="660"/>
      <c r="BA34" s="659"/>
      <c r="BB34" s="661"/>
      <c r="BC34" s="659"/>
      <c r="BD34" s="660"/>
      <c r="BE34" s="619"/>
      <c r="BF34" s="663"/>
      <c r="BG34" s="664">
        <f>+'Group - conso accounts (1)'!AD38</f>
        <v>0</v>
      </c>
      <c r="BI34" s="658"/>
      <c r="BJ34" s="659"/>
      <c r="BK34" s="660"/>
      <c r="BL34" s="659"/>
      <c r="BM34" s="661"/>
      <c r="BN34" s="659"/>
      <c r="BO34" s="660"/>
      <c r="BP34" s="662"/>
      <c r="BQ34" s="660"/>
      <c r="BR34" s="659"/>
      <c r="BS34" s="661"/>
      <c r="BT34" s="659"/>
      <c r="BU34" s="660"/>
      <c r="BV34" s="619"/>
      <c r="BW34" s="663"/>
      <c r="BX34" s="618">
        <v>-1755</v>
      </c>
      <c r="BZ34" s="658"/>
      <c r="CA34" s="659"/>
      <c r="CB34" s="660"/>
      <c r="CC34" s="659"/>
      <c r="CD34" s="661"/>
      <c r="CE34" s="659"/>
      <c r="CF34" s="660"/>
      <c r="CG34" s="662"/>
      <c r="CH34" s="660"/>
      <c r="CI34" s="659"/>
      <c r="CJ34" s="661"/>
      <c r="CK34" s="659"/>
      <c r="CL34" s="660"/>
      <c r="CM34" s="619"/>
      <c r="CN34" s="663"/>
      <c r="CO34" s="664"/>
      <c r="CQ34" s="658"/>
      <c r="CR34" s="659"/>
      <c r="CS34" s="660"/>
      <c r="CT34" s="659"/>
      <c r="CU34" s="661"/>
      <c r="CV34" s="659"/>
      <c r="CW34" s="660"/>
      <c r="CX34" s="662"/>
      <c r="CY34" s="660"/>
      <c r="CZ34" s="659"/>
      <c r="DA34" s="661"/>
      <c r="DB34" s="659"/>
      <c r="DC34" s="660"/>
      <c r="DD34" s="619"/>
      <c r="DE34" s="663"/>
      <c r="DF34" s="618"/>
    </row>
    <row r="35" spans="1:110" s="119" customFormat="1" ht="15" customHeight="1">
      <c r="A35" s="421"/>
      <c r="B35" s="122" t="s">
        <v>290</v>
      </c>
      <c r="C35" s="122"/>
      <c r="D35" s="122"/>
      <c r="E35" s="124"/>
      <c r="F35" s="125"/>
      <c r="G35" s="172"/>
      <c r="H35" s="193"/>
      <c r="I35" s="172"/>
      <c r="J35" s="638"/>
      <c r="K35" s="639"/>
      <c r="L35" s="640"/>
      <c r="M35" s="639"/>
      <c r="N35" s="641"/>
      <c r="O35" s="639"/>
      <c r="P35" s="640"/>
      <c r="Q35" s="642"/>
      <c r="R35" s="640"/>
      <c r="S35" s="639"/>
      <c r="T35" s="641"/>
      <c r="U35" s="639"/>
      <c r="V35" s="640"/>
      <c r="W35" s="643"/>
      <c r="X35" s="644"/>
      <c r="Y35" s="645">
        <f>+'Group - conso accounts (1)'!O39</f>
        <v>0</v>
      </c>
      <c r="AA35" s="638"/>
      <c r="AB35" s="639"/>
      <c r="AC35" s="640"/>
      <c r="AD35" s="639"/>
      <c r="AE35" s="641"/>
      <c r="AF35" s="639"/>
      <c r="AG35" s="640"/>
      <c r="AH35" s="642"/>
      <c r="AI35" s="640"/>
      <c r="AJ35" s="639"/>
      <c r="AK35" s="641"/>
      <c r="AL35" s="639"/>
      <c r="AM35" s="640"/>
      <c r="AN35" s="643"/>
      <c r="AO35" s="644"/>
      <c r="AP35" s="645">
        <f>+'Group - conso accounts (1)'!W39</f>
        <v>0</v>
      </c>
      <c r="AR35" s="638"/>
      <c r="AS35" s="639"/>
      <c r="AT35" s="640"/>
      <c r="AU35" s="639"/>
      <c r="AV35" s="641"/>
      <c r="AW35" s="639"/>
      <c r="AX35" s="640"/>
      <c r="AY35" s="642"/>
      <c r="AZ35" s="640"/>
      <c r="BA35" s="639"/>
      <c r="BB35" s="641"/>
      <c r="BC35" s="639"/>
      <c r="BD35" s="640"/>
      <c r="BE35" s="643"/>
      <c r="BF35" s="644"/>
      <c r="BG35" s="645">
        <f>+'Group - conso accounts (1)'!AD39</f>
        <v>0</v>
      </c>
      <c r="BI35" s="638"/>
      <c r="BJ35" s="639"/>
      <c r="BK35" s="640"/>
      <c r="BL35" s="639"/>
      <c r="BM35" s="641"/>
      <c r="BN35" s="639"/>
      <c r="BO35" s="640"/>
      <c r="BP35" s="642"/>
      <c r="BQ35" s="640"/>
      <c r="BR35" s="639"/>
      <c r="BS35" s="641"/>
      <c r="BT35" s="639"/>
      <c r="BU35" s="640"/>
      <c r="BV35" s="643"/>
      <c r="BW35" s="646"/>
      <c r="BX35" s="665">
        <v>1070</v>
      </c>
      <c r="BZ35" s="638"/>
      <c r="CA35" s="639"/>
      <c r="CB35" s="640"/>
      <c r="CC35" s="639"/>
      <c r="CD35" s="641"/>
      <c r="CE35" s="639"/>
      <c r="CF35" s="640"/>
      <c r="CG35" s="642"/>
      <c r="CH35" s="640"/>
      <c r="CI35" s="639"/>
      <c r="CJ35" s="641"/>
      <c r="CK35" s="639"/>
      <c r="CL35" s="640"/>
      <c r="CM35" s="643"/>
      <c r="CN35" s="644"/>
      <c r="CO35" s="645"/>
      <c r="CQ35" s="638"/>
      <c r="CR35" s="639"/>
      <c r="CS35" s="640"/>
      <c r="CT35" s="639"/>
      <c r="CU35" s="641"/>
      <c r="CV35" s="639"/>
      <c r="CW35" s="640"/>
      <c r="CX35" s="642"/>
      <c r="CY35" s="640"/>
      <c r="CZ35" s="639"/>
      <c r="DA35" s="641"/>
      <c r="DB35" s="639"/>
      <c r="DC35" s="640"/>
      <c r="DD35" s="643"/>
      <c r="DE35" s="646"/>
      <c r="DF35" s="665"/>
    </row>
    <row r="36" spans="2:110" s="119" customFormat="1" ht="15" customHeight="1">
      <c r="B36" s="169" t="s">
        <v>291</v>
      </c>
      <c r="C36" s="187"/>
      <c r="D36" s="208"/>
      <c r="E36" s="208"/>
      <c r="F36" s="189"/>
      <c r="G36" s="112"/>
      <c r="H36" s="666"/>
      <c r="I36" s="112"/>
      <c r="J36" s="611"/>
      <c r="K36" s="612"/>
      <c r="L36" s="613"/>
      <c r="M36" s="612"/>
      <c r="N36" s="613"/>
      <c r="O36" s="612"/>
      <c r="P36" s="613"/>
      <c r="Q36" s="612"/>
      <c r="R36" s="613"/>
      <c r="S36" s="612"/>
      <c r="T36" s="613"/>
      <c r="U36" s="612"/>
      <c r="V36" s="613"/>
      <c r="W36" s="616"/>
      <c r="X36" s="667"/>
      <c r="Y36" s="616">
        <f>+'Group - conso accounts (1)'!O40</f>
        <v>0</v>
      </c>
      <c r="AA36" s="611"/>
      <c r="AB36" s="612"/>
      <c r="AC36" s="613"/>
      <c r="AD36" s="612"/>
      <c r="AE36" s="613"/>
      <c r="AF36" s="612"/>
      <c r="AG36" s="613"/>
      <c r="AH36" s="612"/>
      <c r="AI36" s="613"/>
      <c r="AJ36" s="612"/>
      <c r="AK36" s="613"/>
      <c r="AL36" s="612"/>
      <c r="AM36" s="613"/>
      <c r="AN36" s="616"/>
      <c r="AO36" s="667"/>
      <c r="AP36" s="616">
        <f>+'Group - conso accounts (1)'!W40</f>
        <v>0</v>
      </c>
      <c r="AR36" s="611"/>
      <c r="AS36" s="612"/>
      <c r="AT36" s="613"/>
      <c r="AU36" s="612"/>
      <c r="AV36" s="613"/>
      <c r="AW36" s="612"/>
      <c r="AX36" s="613"/>
      <c r="AY36" s="612"/>
      <c r="AZ36" s="613"/>
      <c r="BA36" s="612"/>
      <c r="BB36" s="613"/>
      <c r="BC36" s="612"/>
      <c r="BD36" s="613"/>
      <c r="BE36" s="616"/>
      <c r="BF36" s="667"/>
      <c r="BG36" s="616">
        <f>+'Group - conso accounts (1)'!AD40</f>
        <v>0</v>
      </c>
      <c r="BI36" s="611"/>
      <c r="BJ36" s="612"/>
      <c r="BK36" s="613"/>
      <c r="BL36" s="612"/>
      <c r="BM36" s="613"/>
      <c r="BN36" s="612"/>
      <c r="BO36" s="613"/>
      <c r="BP36" s="612"/>
      <c r="BQ36" s="613"/>
      <c r="BR36" s="612"/>
      <c r="BS36" s="613"/>
      <c r="BT36" s="612"/>
      <c r="BU36" s="613"/>
      <c r="BV36" s="616"/>
      <c r="BW36" s="667"/>
      <c r="BX36" s="616">
        <v>4877</v>
      </c>
      <c r="BZ36" s="611"/>
      <c r="CA36" s="612"/>
      <c r="CB36" s="613"/>
      <c r="CC36" s="612"/>
      <c r="CD36" s="613"/>
      <c r="CE36" s="612"/>
      <c r="CF36" s="613"/>
      <c r="CG36" s="612"/>
      <c r="CH36" s="613"/>
      <c r="CI36" s="612"/>
      <c r="CJ36" s="613"/>
      <c r="CK36" s="612"/>
      <c r="CL36" s="613"/>
      <c r="CM36" s="616"/>
      <c r="CN36" s="667"/>
      <c r="CO36" s="616"/>
      <c r="CQ36" s="611"/>
      <c r="CR36" s="612"/>
      <c r="CS36" s="613"/>
      <c r="CT36" s="612"/>
      <c r="CU36" s="613"/>
      <c r="CV36" s="612"/>
      <c r="CW36" s="613"/>
      <c r="CX36" s="612"/>
      <c r="CY36" s="613"/>
      <c r="CZ36" s="612"/>
      <c r="DA36" s="613"/>
      <c r="DB36" s="612"/>
      <c r="DC36" s="613"/>
      <c r="DD36" s="616"/>
      <c r="DE36" s="667"/>
      <c r="DF36" s="616"/>
    </row>
    <row r="37" spans="2:110" s="119" customFormat="1" ht="15" customHeight="1">
      <c r="B37" s="164" t="s">
        <v>441</v>
      </c>
      <c r="C37" s="192"/>
      <c r="D37" s="193"/>
      <c r="E37" s="193"/>
      <c r="F37" s="194"/>
      <c r="G37" s="112"/>
      <c r="H37" s="668"/>
      <c r="I37" s="112"/>
      <c r="J37" s="595"/>
      <c r="K37" s="596"/>
      <c r="L37" s="599"/>
      <c r="M37" s="596"/>
      <c r="N37" s="599"/>
      <c r="O37" s="596"/>
      <c r="P37" s="599"/>
      <c r="Q37" s="596"/>
      <c r="R37" s="599"/>
      <c r="S37" s="596"/>
      <c r="T37" s="599"/>
      <c r="U37" s="596"/>
      <c r="V37" s="599"/>
      <c r="W37" s="600"/>
      <c r="X37" s="669"/>
      <c r="Y37" s="600">
        <f>+'Group - conso accounts (1)'!O41</f>
        <v>0</v>
      </c>
      <c r="AA37" s="595"/>
      <c r="AB37" s="596"/>
      <c r="AC37" s="599"/>
      <c r="AD37" s="596"/>
      <c r="AE37" s="599"/>
      <c r="AF37" s="596"/>
      <c r="AG37" s="599"/>
      <c r="AH37" s="596"/>
      <c r="AI37" s="599"/>
      <c r="AJ37" s="596"/>
      <c r="AK37" s="599"/>
      <c r="AL37" s="596"/>
      <c r="AM37" s="599"/>
      <c r="AN37" s="600"/>
      <c r="AO37" s="669"/>
      <c r="AP37" s="600">
        <f>+'Group - conso accounts (1)'!W41</f>
        <v>0</v>
      </c>
      <c r="AR37" s="595"/>
      <c r="AS37" s="596"/>
      <c r="AT37" s="599"/>
      <c r="AU37" s="596"/>
      <c r="AV37" s="599"/>
      <c r="AW37" s="596"/>
      <c r="AX37" s="599"/>
      <c r="AY37" s="596"/>
      <c r="AZ37" s="599"/>
      <c r="BA37" s="596"/>
      <c r="BB37" s="599"/>
      <c r="BC37" s="596"/>
      <c r="BD37" s="599"/>
      <c r="BE37" s="600"/>
      <c r="BF37" s="669"/>
      <c r="BG37" s="600">
        <f>+'Group - conso accounts (1)'!AD41</f>
        <v>0</v>
      </c>
      <c r="BI37" s="595"/>
      <c r="BJ37" s="596"/>
      <c r="BK37" s="599"/>
      <c r="BL37" s="596"/>
      <c r="BM37" s="599"/>
      <c r="BN37" s="596"/>
      <c r="BO37" s="599"/>
      <c r="BP37" s="596"/>
      <c r="BQ37" s="599"/>
      <c r="BR37" s="596"/>
      <c r="BS37" s="599"/>
      <c r="BT37" s="596"/>
      <c r="BU37" s="599"/>
      <c r="BV37" s="600"/>
      <c r="BW37" s="669"/>
      <c r="BX37" s="665">
        <v>3</v>
      </c>
      <c r="BZ37" s="595"/>
      <c r="CA37" s="596"/>
      <c r="CB37" s="599"/>
      <c r="CC37" s="596"/>
      <c r="CD37" s="599"/>
      <c r="CE37" s="596"/>
      <c r="CF37" s="599"/>
      <c r="CG37" s="596"/>
      <c r="CH37" s="599"/>
      <c r="CI37" s="596"/>
      <c r="CJ37" s="599"/>
      <c r="CK37" s="596"/>
      <c r="CL37" s="599"/>
      <c r="CM37" s="600"/>
      <c r="CN37" s="669"/>
      <c r="CO37" s="600"/>
      <c r="CQ37" s="595"/>
      <c r="CR37" s="596"/>
      <c r="CS37" s="599"/>
      <c r="CT37" s="596"/>
      <c r="CU37" s="599"/>
      <c r="CV37" s="596"/>
      <c r="CW37" s="599"/>
      <c r="CX37" s="596"/>
      <c r="CY37" s="599"/>
      <c r="CZ37" s="596"/>
      <c r="DA37" s="599"/>
      <c r="DB37" s="596"/>
      <c r="DC37" s="599"/>
      <c r="DD37" s="600"/>
      <c r="DE37" s="669"/>
      <c r="DF37" s="665"/>
    </row>
    <row r="38" spans="1:110" s="153" customFormat="1" ht="15" customHeight="1">
      <c r="A38" s="624"/>
      <c r="B38" s="210" t="s">
        <v>293</v>
      </c>
      <c r="C38" s="211"/>
      <c r="D38" s="211"/>
      <c r="E38" s="212"/>
      <c r="F38" s="213"/>
      <c r="G38" s="104"/>
      <c r="H38" s="670"/>
      <c r="I38" s="104"/>
      <c r="J38" s="671"/>
      <c r="K38" s="672"/>
      <c r="L38" s="673"/>
      <c r="M38" s="672"/>
      <c r="N38" s="673"/>
      <c r="O38" s="672"/>
      <c r="P38" s="673"/>
      <c r="Q38" s="672"/>
      <c r="R38" s="673"/>
      <c r="S38" s="672"/>
      <c r="T38" s="673"/>
      <c r="U38" s="672"/>
      <c r="V38" s="673"/>
      <c r="W38" s="674"/>
      <c r="X38" s="675"/>
      <c r="Y38" s="674">
        <f>+'Group - conso accounts (1)'!O42</f>
        <v>0</v>
      </c>
      <c r="AA38" s="671"/>
      <c r="AB38" s="672"/>
      <c r="AC38" s="673"/>
      <c r="AD38" s="672"/>
      <c r="AE38" s="673"/>
      <c r="AF38" s="672"/>
      <c r="AG38" s="673"/>
      <c r="AH38" s="672"/>
      <c r="AI38" s="673"/>
      <c r="AJ38" s="672"/>
      <c r="AK38" s="673"/>
      <c r="AL38" s="672"/>
      <c r="AM38" s="673"/>
      <c r="AN38" s="674"/>
      <c r="AO38" s="675"/>
      <c r="AP38" s="674">
        <f>+'Group - conso accounts (1)'!W42</f>
        <v>0</v>
      </c>
      <c r="AR38" s="671"/>
      <c r="AS38" s="672"/>
      <c r="AT38" s="673"/>
      <c r="AU38" s="672"/>
      <c r="AV38" s="673"/>
      <c r="AW38" s="672"/>
      <c r="AX38" s="673"/>
      <c r="AY38" s="672"/>
      <c r="AZ38" s="673"/>
      <c r="BA38" s="672"/>
      <c r="BB38" s="673"/>
      <c r="BC38" s="672"/>
      <c r="BD38" s="673"/>
      <c r="BE38" s="674"/>
      <c r="BF38" s="675"/>
      <c r="BG38" s="674">
        <f>+'Group - conso accounts (1)'!AD42</f>
        <v>0</v>
      </c>
      <c r="BI38" s="671"/>
      <c r="BJ38" s="672"/>
      <c r="BK38" s="673"/>
      <c r="BL38" s="672"/>
      <c r="BM38" s="673"/>
      <c r="BN38" s="672"/>
      <c r="BO38" s="673"/>
      <c r="BP38" s="672"/>
      <c r="BQ38" s="673"/>
      <c r="BR38" s="672"/>
      <c r="BS38" s="673"/>
      <c r="BT38" s="672"/>
      <c r="BU38" s="673"/>
      <c r="BV38" s="674"/>
      <c r="BW38" s="675"/>
      <c r="BX38" s="674">
        <v>4880</v>
      </c>
      <c r="BZ38" s="671"/>
      <c r="CA38" s="672"/>
      <c r="CB38" s="673"/>
      <c r="CC38" s="672"/>
      <c r="CD38" s="673"/>
      <c r="CE38" s="672"/>
      <c r="CF38" s="673"/>
      <c r="CG38" s="672"/>
      <c r="CH38" s="673"/>
      <c r="CI38" s="672"/>
      <c r="CJ38" s="673"/>
      <c r="CK38" s="672"/>
      <c r="CL38" s="673"/>
      <c r="CM38" s="674"/>
      <c r="CN38" s="675"/>
      <c r="CO38" s="674"/>
      <c r="CQ38" s="671"/>
      <c r="CR38" s="672"/>
      <c r="CS38" s="673"/>
      <c r="CT38" s="672"/>
      <c r="CU38" s="673"/>
      <c r="CV38" s="672"/>
      <c r="CW38" s="673"/>
      <c r="CX38" s="672"/>
      <c r="CY38" s="673"/>
      <c r="CZ38" s="672"/>
      <c r="DA38" s="673"/>
      <c r="DB38" s="672"/>
      <c r="DC38" s="673"/>
      <c r="DD38" s="674"/>
      <c r="DE38" s="675"/>
      <c r="DF38" s="674"/>
    </row>
    <row r="39" spans="1:110" s="83" customFormat="1" ht="15" customHeight="1">
      <c r="A39" s="405"/>
      <c r="B39" s="169"/>
      <c r="C39" s="89"/>
      <c r="D39" s="89"/>
      <c r="E39" s="180"/>
      <c r="F39" s="220"/>
      <c r="G39" s="104"/>
      <c r="H39" s="236"/>
      <c r="I39" s="104"/>
      <c r="J39" s="676"/>
      <c r="K39" s="677"/>
      <c r="L39" s="676"/>
      <c r="M39" s="677"/>
      <c r="N39" s="676"/>
      <c r="O39" s="677"/>
      <c r="P39" s="676"/>
      <c r="Q39" s="677"/>
      <c r="R39" s="676"/>
      <c r="S39" s="677"/>
      <c r="T39" s="676"/>
      <c r="U39" s="677"/>
      <c r="V39" s="676"/>
      <c r="W39" s="677"/>
      <c r="X39" s="676"/>
      <c r="Y39" s="677"/>
      <c r="AA39" s="676"/>
      <c r="AB39" s="677"/>
      <c r="AC39" s="676"/>
      <c r="AD39" s="677"/>
      <c r="AE39" s="676"/>
      <c r="AF39" s="677"/>
      <c r="AG39" s="676"/>
      <c r="AH39" s="677"/>
      <c r="AI39" s="676"/>
      <c r="AJ39" s="677"/>
      <c r="AK39" s="676"/>
      <c r="AL39" s="677"/>
      <c r="AM39" s="676"/>
      <c r="AN39" s="677"/>
      <c r="AO39" s="676"/>
      <c r="AP39" s="677"/>
      <c r="AR39" s="676"/>
      <c r="AS39" s="677"/>
      <c r="AT39" s="676"/>
      <c r="AU39" s="677"/>
      <c r="AV39" s="676"/>
      <c r="AW39" s="677"/>
      <c r="AX39" s="676"/>
      <c r="AY39" s="677"/>
      <c r="AZ39" s="676"/>
      <c r="BA39" s="677"/>
      <c r="BB39" s="676"/>
      <c r="BC39" s="677"/>
      <c r="BD39" s="676"/>
      <c r="BE39" s="677"/>
      <c r="BF39" s="676"/>
      <c r="BG39" s="677"/>
      <c r="BI39" s="676"/>
      <c r="BJ39" s="677"/>
      <c r="BK39" s="676"/>
      <c r="BL39" s="677"/>
      <c r="BM39" s="676"/>
      <c r="BN39" s="677"/>
      <c r="BO39" s="676"/>
      <c r="BP39" s="677"/>
      <c r="BQ39" s="676"/>
      <c r="BR39" s="677"/>
      <c r="BS39" s="676"/>
      <c r="BT39" s="677"/>
      <c r="BU39" s="676"/>
      <c r="BV39" s="677"/>
      <c r="BW39" s="676"/>
      <c r="BX39" s="677"/>
      <c r="BZ39" s="676"/>
      <c r="CA39" s="677"/>
      <c r="CB39" s="676"/>
      <c r="CC39" s="677"/>
      <c r="CD39" s="676"/>
      <c r="CE39" s="677"/>
      <c r="CF39" s="676"/>
      <c r="CG39" s="677"/>
      <c r="CH39" s="676"/>
      <c r="CI39" s="677"/>
      <c r="CJ39" s="676"/>
      <c r="CK39" s="677"/>
      <c r="CL39" s="676"/>
      <c r="CM39" s="677"/>
      <c r="CN39" s="676"/>
      <c r="CO39" s="677"/>
      <c r="CQ39" s="676"/>
      <c r="CR39" s="677"/>
      <c r="CS39" s="676"/>
      <c r="CT39" s="677"/>
      <c r="CU39" s="676"/>
      <c r="CV39" s="677"/>
      <c r="CW39" s="676"/>
      <c r="CX39" s="677"/>
      <c r="CY39" s="676"/>
      <c r="CZ39" s="677"/>
      <c r="DA39" s="676"/>
      <c r="DB39" s="677"/>
      <c r="DC39" s="676"/>
      <c r="DD39" s="677"/>
      <c r="DE39" s="676"/>
      <c r="DF39" s="677"/>
    </row>
    <row r="40" spans="3:110" ht="15" customHeight="1">
      <c r="C40" s="91"/>
      <c r="D40" s="92"/>
      <c r="E40" s="587"/>
      <c r="F40" s="502"/>
      <c r="G40" s="404"/>
      <c r="H40" s="588"/>
      <c r="I40" s="404"/>
      <c r="J40" s="678"/>
      <c r="K40" s="679"/>
      <c r="L40" s="678"/>
      <c r="M40" s="679"/>
      <c r="N40" s="678"/>
      <c r="O40" s="679"/>
      <c r="P40" s="678"/>
      <c r="Q40" s="679"/>
      <c r="R40" s="678"/>
      <c r="S40" s="679"/>
      <c r="T40" s="678"/>
      <c r="U40" s="679"/>
      <c r="V40" s="678"/>
      <c r="W40" s="679"/>
      <c r="X40" s="678"/>
      <c r="Y40" s="679"/>
      <c r="AA40" s="678"/>
      <c r="AB40" s="679"/>
      <c r="AC40" s="678"/>
      <c r="AD40" s="679"/>
      <c r="AE40" s="678"/>
      <c r="AF40" s="679"/>
      <c r="AG40" s="678"/>
      <c r="AH40" s="679"/>
      <c r="AI40" s="678"/>
      <c r="AJ40" s="679"/>
      <c r="AK40" s="678"/>
      <c r="AL40" s="679"/>
      <c r="AM40" s="678"/>
      <c r="AN40" s="679"/>
      <c r="AO40" s="678"/>
      <c r="AP40" s="679"/>
      <c r="AR40" s="678"/>
      <c r="AS40" s="679"/>
      <c r="AT40" s="678"/>
      <c r="AU40" s="679"/>
      <c r="AV40" s="678"/>
      <c r="AW40" s="679"/>
      <c r="AX40" s="678"/>
      <c r="AY40" s="679"/>
      <c r="AZ40" s="678"/>
      <c r="BA40" s="679"/>
      <c r="BB40" s="678"/>
      <c r="BC40" s="679"/>
      <c r="BD40" s="678"/>
      <c r="BE40" s="679"/>
      <c r="BF40" s="678"/>
      <c r="BG40" s="679"/>
      <c r="BI40" s="678"/>
      <c r="BJ40" s="679"/>
      <c r="BK40" s="678"/>
      <c r="BL40" s="679"/>
      <c r="BM40" s="678"/>
      <c r="BN40" s="679"/>
      <c r="BO40" s="678"/>
      <c r="BP40" s="679"/>
      <c r="BQ40" s="678"/>
      <c r="BR40" s="679"/>
      <c r="BS40" s="678"/>
      <c r="BT40" s="679"/>
      <c r="BU40" s="678"/>
      <c r="BV40" s="679"/>
      <c r="BW40" s="678"/>
      <c r="BX40" s="679"/>
      <c r="BZ40" s="678"/>
      <c r="CA40" s="679"/>
      <c r="CB40" s="678"/>
      <c r="CC40" s="679"/>
      <c r="CD40" s="678"/>
      <c r="CE40" s="679"/>
      <c r="CF40" s="678"/>
      <c r="CG40" s="679"/>
      <c r="CH40" s="678"/>
      <c r="CI40" s="679"/>
      <c r="CJ40" s="678"/>
      <c r="CK40" s="679"/>
      <c r="CL40" s="678"/>
      <c r="CM40" s="679"/>
      <c r="CN40" s="678"/>
      <c r="CO40" s="679"/>
      <c r="CQ40" s="678"/>
      <c r="CR40" s="679"/>
      <c r="CS40" s="678"/>
      <c r="CT40" s="679"/>
      <c r="CU40" s="678"/>
      <c r="CV40" s="679"/>
      <c r="CW40" s="678"/>
      <c r="CX40" s="679"/>
      <c r="CY40" s="678"/>
      <c r="CZ40" s="679"/>
      <c r="DA40" s="678"/>
      <c r="DB40" s="679"/>
      <c r="DC40" s="678"/>
      <c r="DD40" s="679"/>
      <c r="DE40" s="678"/>
      <c r="DF40" s="679"/>
    </row>
    <row r="41" spans="1:110" s="15" customFormat="1" ht="21.75" customHeight="1">
      <c r="A41" s="405"/>
      <c r="B41" s="106" t="s">
        <v>442</v>
      </c>
      <c r="C41" s="91"/>
      <c r="D41" s="92"/>
      <c r="E41" s="92"/>
      <c r="F41" s="3"/>
      <c r="H41" s="93"/>
      <c r="J41" s="678"/>
      <c r="K41" s="679"/>
      <c r="L41" s="678"/>
      <c r="M41" s="679"/>
      <c r="N41" s="678"/>
      <c r="O41" s="679"/>
      <c r="P41" s="678"/>
      <c r="Q41" s="679"/>
      <c r="R41" s="678"/>
      <c r="S41" s="679"/>
      <c r="T41" s="678"/>
      <c r="U41" s="679"/>
      <c r="V41" s="678"/>
      <c r="W41" s="679"/>
      <c r="X41" s="678"/>
      <c r="Y41" s="679"/>
      <c r="AA41" s="678"/>
      <c r="AB41" s="679"/>
      <c r="AC41" s="678"/>
      <c r="AD41" s="679"/>
      <c r="AE41" s="678"/>
      <c r="AF41" s="679"/>
      <c r="AG41" s="678"/>
      <c r="AH41" s="679"/>
      <c r="AI41" s="678"/>
      <c r="AJ41" s="679"/>
      <c r="AK41" s="678"/>
      <c r="AL41" s="679"/>
      <c r="AM41" s="678"/>
      <c r="AN41" s="679"/>
      <c r="AO41" s="678"/>
      <c r="AP41" s="679"/>
      <c r="AR41" s="678"/>
      <c r="AS41" s="679"/>
      <c r="AT41" s="678"/>
      <c r="AU41" s="679"/>
      <c r="AV41" s="678"/>
      <c r="AW41" s="679"/>
      <c r="AX41" s="678"/>
      <c r="AY41" s="679"/>
      <c r="AZ41" s="678"/>
      <c r="BA41" s="679"/>
      <c r="BB41" s="678"/>
      <c r="BC41" s="679"/>
      <c r="BD41" s="678"/>
      <c r="BE41" s="679"/>
      <c r="BF41" s="678"/>
      <c r="BG41" s="679"/>
      <c r="BI41" s="678"/>
      <c r="BJ41" s="679"/>
      <c r="BK41" s="678"/>
      <c r="BL41" s="679"/>
      <c r="BM41" s="678"/>
      <c r="BN41" s="679"/>
      <c r="BO41" s="678"/>
      <c r="BP41" s="679"/>
      <c r="BQ41" s="678"/>
      <c r="BR41" s="679"/>
      <c r="BS41" s="678"/>
      <c r="BT41" s="679"/>
      <c r="BU41" s="678"/>
      <c r="BV41" s="679"/>
      <c r="BW41" s="678"/>
      <c r="BX41" s="679"/>
      <c r="BZ41" s="678"/>
      <c r="CA41" s="679"/>
      <c r="CB41" s="678"/>
      <c r="CC41" s="679"/>
      <c r="CD41" s="678"/>
      <c r="CE41" s="679"/>
      <c r="CF41" s="678"/>
      <c r="CG41" s="679"/>
      <c r="CH41" s="678"/>
      <c r="CI41" s="679"/>
      <c r="CJ41" s="678"/>
      <c r="CK41" s="679"/>
      <c r="CL41" s="678"/>
      <c r="CM41" s="679"/>
      <c r="CN41" s="678"/>
      <c r="CO41" s="679"/>
      <c r="CQ41" s="678"/>
      <c r="CR41" s="679"/>
      <c r="CS41" s="678"/>
      <c r="CT41" s="679"/>
      <c r="CU41" s="678"/>
      <c r="CV41" s="679"/>
      <c r="CW41" s="678"/>
      <c r="CX41" s="679"/>
      <c r="CY41" s="678"/>
      <c r="CZ41" s="679"/>
      <c r="DA41" s="678"/>
      <c r="DB41" s="679"/>
      <c r="DC41" s="678"/>
      <c r="DD41" s="679"/>
      <c r="DE41" s="678"/>
      <c r="DF41" s="679"/>
    </row>
    <row r="42" spans="3:110" ht="8.25" customHeight="1">
      <c r="C42" s="91"/>
      <c r="D42" s="92"/>
      <c r="E42" s="587"/>
      <c r="F42" s="502"/>
      <c r="G42" s="404"/>
      <c r="H42" s="588"/>
      <c r="I42" s="404"/>
      <c r="J42" s="678"/>
      <c r="K42" s="679"/>
      <c r="L42" s="678"/>
      <c r="M42" s="679"/>
      <c r="N42" s="678"/>
      <c r="O42" s="679"/>
      <c r="P42" s="678"/>
      <c r="Q42" s="679"/>
      <c r="R42" s="678"/>
      <c r="S42" s="679"/>
      <c r="T42" s="678"/>
      <c r="U42" s="679"/>
      <c r="V42" s="678"/>
      <c r="W42" s="679"/>
      <c r="X42" s="678"/>
      <c r="Y42" s="679"/>
      <c r="AA42" s="678"/>
      <c r="AB42" s="679"/>
      <c r="AC42" s="678"/>
      <c r="AD42" s="679"/>
      <c r="AE42" s="678"/>
      <c r="AF42" s="679"/>
      <c r="AG42" s="678"/>
      <c r="AH42" s="679"/>
      <c r="AI42" s="678"/>
      <c r="AJ42" s="679"/>
      <c r="AK42" s="678"/>
      <c r="AL42" s="679"/>
      <c r="AM42" s="678"/>
      <c r="AN42" s="679"/>
      <c r="AO42" s="678"/>
      <c r="AP42" s="679"/>
      <c r="AR42" s="678"/>
      <c r="AS42" s="679"/>
      <c r="AT42" s="678"/>
      <c r="AU42" s="679"/>
      <c r="AV42" s="678"/>
      <c r="AW42" s="679"/>
      <c r="AX42" s="678"/>
      <c r="AY42" s="679"/>
      <c r="AZ42" s="678"/>
      <c r="BA42" s="679"/>
      <c r="BB42" s="678"/>
      <c r="BC42" s="679"/>
      <c r="BD42" s="678"/>
      <c r="BE42" s="679"/>
      <c r="BF42" s="678"/>
      <c r="BG42" s="679"/>
      <c r="BI42" s="678"/>
      <c r="BJ42" s="679"/>
      <c r="BK42" s="678"/>
      <c r="BL42" s="679"/>
      <c r="BM42" s="678"/>
      <c r="BN42" s="679"/>
      <c r="BO42" s="678"/>
      <c r="BP42" s="679"/>
      <c r="BQ42" s="678"/>
      <c r="BR42" s="679"/>
      <c r="BS42" s="678"/>
      <c r="BT42" s="679"/>
      <c r="BU42" s="678"/>
      <c r="BV42" s="679"/>
      <c r="BW42" s="678"/>
      <c r="BX42" s="679"/>
      <c r="BZ42" s="678"/>
      <c r="CA42" s="679"/>
      <c r="CB42" s="678"/>
      <c r="CC42" s="679"/>
      <c r="CD42" s="678"/>
      <c r="CE42" s="679"/>
      <c r="CF42" s="678"/>
      <c r="CG42" s="679"/>
      <c r="CH42" s="678"/>
      <c r="CI42" s="679"/>
      <c r="CJ42" s="678"/>
      <c r="CK42" s="679"/>
      <c r="CL42" s="678"/>
      <c r="CM42" s="679"/>
      <c r="CN42" s="678"/>
      <c r="CO42" s="679"/>
      <c r="CQ42" s="678"/>
      <c r="CR42" s="679"/>
      <c r="CS42" s="678"/>
      <c r="CT42" s="679"/>
      <c r="CU42" s="678"/>
      <c r="CV42" s="679"/>
      <c r="CW42" s="678"/>
      <c r="CX42" s="679"/>
      <c r="CY42" s="678"/>
      <c r="CZ42" s="679"/>
      <c r="DA42" s="678"/>
      <c r="DB42" s="679"/>
      <c r="DC42" s="678"/>
      <c r="DD42" s="679"/>
      <c r="DE42" s="678"/>
      <c r="DF42" s="679"/>
    </row>
    <row r="43" spans="2:110" s="119" customFormat="1" ht="15" customHeight="1">
      <c r="B43" s="108" t="s">
        <v>127</v>
      </c>
      <c r="C43" s="109"/>
      <c r="D43" s="110"/>
      <c r="E43" s="110"/>
      <c r="F43" s="111"/>
      <c r="G43" s="112"/>
      <c r="H43" s="457"/>
      <c r="I43" s="112"/>
      <c r="J43" s="589">
        <f>J20</f>
        <v>4970</v>
      </c>
      <c r="K43" s="590">
        <f>K20</f>
        <v>4925</v>
      </c>
      <c r="L43" s="591">
        <f>L20</f>
        <v>273</v>
      </c>
      <c r="M43" s="590">
        <f>M20</f>
        <v>350</v>
      </c>
      <c r="N43" s="591">
        <f>N20</f>
        <v>893</v>
      </c>
      <c r="O43" s="590">
        <f>O20</f>
        <v>721</v>
      </c>
      <c r="P43" s="591">
        <f>P20</f>
        <v>1518</v>
      </c>
      <c r="Q43" s="590">
        <f>Q20</f>
        <v>1417</v>
      </c>
      <c r="R43" s="591">
        <f>R20</f>
        <v>788</v>
      </c>
      <c r="S43" s="590">
        <f>S20</f>
        <v>780</v>
      </c>
      <c r="T43" s="589">
        <f>T20</f>
        <v>-115</v>
      </c>
      <c r="U43" s="592">
        <f>U20</f>
        <v>-153</v>
      </c>
      <c r="V43" s="591">
        <f>V20</f>
        <v>0</v>
      </c>
      <c r="W43" s="680">
        <f>W20</f>
        <v>0</v>
      </c>
      <c r="X43" s="589">
        <f>X20</f>
        <v>8327</v>
      </c>
      <c r="Y43" s="592">
        <f>Y20</f>
        <v>8039</v>
      </c>
      <c r="AA43" s="589">
        <f>AA20</f>
        <v>9790</v>
      </c>
      <c r="AB43" s="590">
        <f>AB20</f>
        <v>9268</v>
      </c>
      <c r="AC43" s="591">
        <f>AC20</f>
        <v>614</v>
      </c>
      <c r="AD43" s="590">
        <f>AD20</f>
        <v>729</v>
      </c>
      <c r="AE43" s="591">
        <f>AE20</f>
        <v>1740</v>
      </c>
      <c r="AF43" s="590">
        <f>AF20</f>
        <v>1462</v>
      </c>
      <c r="AG43" s="591">
        <f>AG20</f>
        <v>3018</v>
      </c>
      <c r="AH43" s="590">
        <f>AH20</f>
        <v>2733</v>
      </c>
      <c r="AI43" s="591">
        <f>AI20</f>
        <v>1577</v>
      </c>
      <c r="AJ43" s="590">
        <f>AJ20</f>
        <v>1499</v>
      </c>
      <c r="AK43" s="589">
        <f>AK20</f>
        <v>-176</v>
      </c>
      <c r="AL43" s="592">
        <f>AL20</f>
        <v>-1427</v>
      </c>
      <c r="AM43" s="591"/>
      <c r="AN43" s="680"/>
      <c r="AO43" s="589">
        <f>AO20</f>
        <v>16564</v>
      </c>
      <c r="AP43" s="592">
        <f>AP20</f>
        <v>14264</v>
      </c>
      <c r="AR43" s="589">
        <v>4942</v>
      </c>
      <c r="AS43" s="590">
        <v>4660</v>
      </c>
      <c r="AT43" s="591">
        <v>350</v>
      </c>
      <c r="AU43" s="590">
        <v>365</v>
      </c>
      <c r="AV43" s="591">
        <v>807</v>
      </c>
      <c r="AW43" s="590">
        <v>723</v>
      </c>
      <c r="AX43" s="591">
        <v>1419</v>
      </c>
      <c r="AY43" s="590">
        <v>1360</v>
      </c>
      <c r="AZ43" s="591">
        <v>737</v>
      </c>
      <c r="BA43" s="590">
        <v>686</v>
      </c>
      <c r="BB43" s="589">
        <v>-140</v>
      </c>
      <c r="BC43" s="592">
        <v>-49</v>
      </c>
      <c r="BD43" s="591">
        <v>0</v>
      </c>
      <c r="BE43" s="680">
        <v>0</v>
      </c>
      <c r="BF43" s="589">
        <v>8115</v>
      </c>
      <c r="BG43" s="592">
        <v>7745</v>
      </c>
      <c r="BI43" s="589">
        <v>9306</v>
      </c>
      <c r="BJ43" s="590">
        <v>8813</v>
      </c>
      <c r="BK43" s="591">
        <v>730</v>
      </c>
      <c r="BL43" s="590">
        <v>765</v>
      </c>
      <c r="BM43" s="591">
        <v>1582</v>
      </c>
      <c r="BN43" s="590">
        <v>1180</v>
      </c>
      <c r="BO43" s="591">
        <v>3114</v>
      </c>
      <c r="BP43" s="590">
        <v>2941</v>
      </c>
      <c r="BQ43" s="591">
        <v>1381</v>
      </c>
      <c r="BR43" s="590">
        <v>1299</v>
      </c>
      <c r="BS43" s="589">
        <v>-1371</v>
      </c>
      <c r="BT43" s="592">
        <v>-660</v>
      </c>
      <c r="BU43" s="591">
        <v>0</v>
      </c>
      <c r="BV43" s="680">
        <v>0</v>
      </c>
      <c r="BW43" s="589">
        <v>14743</v>
      </c>
      <c r="BX43" s="592">
        <v>14337</v>
      </c>
      <c r="BZ43" s="589"/>
      <c r="CA43" s="590"/>
      <c r="CB43" s="591"/>
      <c r="CC43" s="590"/>
      <c r="CD43" s="591"/>
      <c r="CE43" s="590"/>
      <c r="CF43" s="591"/>
      <c r="CG43" s="590"/>
      <c r="CH43" s="591"/>
      <c r="CI43" s="590"/>
      <c r="CJ43" s="589"/>
      <c r="CK43" s="592"/>
      <c r="CL43" s="591"/>
      <c r="CM43" s="680"/>
      <c r="CN43" s="589"/>
      <c r="CO43" s="592"/>
      <c r="CQ43" s="589"/>
      <c r="CR43" s="590"/>
      <c r="CS43" s="591"/>
      <c r="CT43" s="590"/>
      <c r="CU43" s="591"/>
      <c r="CV43" s="590"/>
      <c r="CW43" s="591"/>
      <c r="CX43" s="590"/>
      <c r="CY43" s="591"/>
      <c r="CZ43" s="590"/>
      <c r="DA43" s="589"/>
      <c r="DB43" s="592"/>
      <c r="DC43" s="591"/>
      <c r="DD43" s="680"/>
      <c r="DE43" s="589"/>
      <c r="DF43" s="592"/>
    </row>
    <row r="44" spans="1:110" s="144" customFormat="1" ht="15" customHeight="1">
      <c r="A44" s="594"/>
      <c r="B44" s="164" t="s">
        <v>131</v>
      </c>
      <c r="C44" s="164"/>
      <c r="D44" s="165"/>
      <c r="E44" s="165"/>
      <c r="F44" s="166"/>
      <c r="G44" s="155"/>
      <c r="H44" s="127" t="s">
        <v>130</v>
      </c>
      <c r="I44" s="155"/>
      <c r="J44" s="595">
        <v>1087</v>
      </c>
      <c r="K44" s="596">
        <v>964</v>
      </c>
      <c r="L44" s="599">
        <v>247</v>
      </c>
      <c r="M44" s="596">
        <v>182</v>
      </c>
      <c r="N44" s="597">
        <v>273</v>
      </c>
      <c r="O44" s="596">
        <v>201</v>
      </c>
      <c r="P44" s="599">
        <v>657</v>
      </c>
      <c r="Q44" s="598">
        <v>590</v>
      </c>
      <c r="R44" s="599">
        <v>158</v>
      </c>
      <c r="S44" s="598">
        <v>138</v>
      </c>
      <c r="T44" s="681">
        <v>483</v>
      </c>
      <c r="U44" s="600">
        <v>294</v>
      </c>
      <c r="V44" s="599">
        <v>0</v>
      </c>
      <c r="W44" s="682">
        <v>0</v>
      </c>
      <c r="X44" s="681">
        <v>3069</v>
      </c>
      <c r="Y44" s="602">
        <v>2528</v>
      </c>
      <c r="AA44" s="595">
        <v>2306</v>
      </c>
      <c r="AB44" s="596">
        <v>2160</v>
      </c>
      <c r="AC44" s="599">
        <v>569</v>
      </c>
      <c r="AD44" s="596">
        <v>440</v>
      </c>
      <c r="AE44" s="597">
        <v>597</v>
      </c>
      <c r="AF44" s="596">
        <v>500</v>
      </c>
      <c r="AG44" s="599">
        <v>1303</v>
      </c>
      <c r="AH44" s="598">
        <v>1143</v>
      </c>
      <c r="AI44" s="599">
        <v>356</v>
      </c>
      <c r="AJ44" s="598">
        <v>299</v>
      </c>
      <c r="AK44" s="681">
        <v>864</v>
      </c>
      <c r="AL44" s="600">
        <v>500</v>
      </c>
      <c r="AM44" s="599"/>
      <c r="AN44" s="682"/>
      <c r="AO44" s="681">
        <v>5993</v>
      </c>
      <c r="AP44" s="602">
        <v>5041</v>
      </c>
      <c r="AR44" s="595">
        <v>964</v>
      </c>
      <c r="AS44" s="596">
        <v>1106</v>
      </c>
      <c r="AT44" s="599">
        <v>182</v>
      </c>
      <c r="AU44" s="596">
        <v>164</v>
      </c>
      <c r="AV44" s="597">
        <v>224</v>
      </c>
      <c r="AW44" s="596">
        <v>179</v>
      </c>
      <c r="AX44" s="599">
        <v>482</v>
      </c>
      <c r="AY44" s="598">
        <v>390</v>
      </c>
      <c r="AZ44" s="599">
        <v>139</v>
      </c>
      <c r="BA44" s="598">
        <v>143</v>
      </c>
      <c r="BB44" s="681">
        <v>294</v>
      </c>
      <c r="BC44" s="600">
        <v>132</v>
      </c>
      <c r="BD44" s="599">
        <v>77</v>
      </c>
      <c r="BE44" s="682">
        <v>68</v>
      </c>
      <c r="BF44" s="681">
        <v>2362</v>
      </c>
      <c r="BG44" s="602">
        <v>2182</v>
      </c>
      <c r="BI44" s="595">
        <v>2160</v>
      </c>
      <c r="BJ44" s="596">
        <v>2568</v>
      </c>
      <c r="BK44" s="599">
        <v>440</v>
      </c>
      <c r="BL44" s="596">
        <v>397</v>
      </c>
      <c r="BM44" s="597">
        <v>542</v>
      </c>
      <c r="BN44" s="596">
        <v>679</v>
      </c>
      <c r="BO44" s="599">
        <v>1369</v>
      </c>
      <c r="BP44" s="598">
        <v>1248</v>
      </c>
      <c r="BQ44" s="599">
        <v>299</v>
      </c>
      <c r="BR44" s="598">
        <v>318</v>
      </c>
      <c r="BS44" s="681">
        <v>506</v>
      </c>
      <c r="BT44" s="600">
        <v>312</v>
      </c>
      <c r="BU44" s="599">
        <v>0</v>
      </c>
      <c r="BV44" s="682">
        <v>0</v>
      </c>
      <c r="BW44" s="681">
        <v>5316</v>
      </c>
      <c r="BX44" s="602">
        <v>5522</v>
      </c>
      <c r="BZ44" s="595"/>
      <c r="CA44" s="596"/>
      <c r="CB44" s="599"/>
      <c r="CC44" s="596"/>
      <c r="CD44" s="597"/>
      <c r="CE44" s="596"/>
      <c r="CF44" s="599"/>
      <c r="CG44" s="598"/>
      <c r="CH44" s="599"/>
      <c r="CI44" s="598"/>
      <c r="CJ44" s="681"/>
      <c r="CK44" s="600"/>
      <c r="CL44" s="599"/>
      <c r="CM44" s="682"/>
      <c r="CN44" s="681"/>
      <c r="CO44" s="602"/>
      <c r="CQ44" s="595"/>
      <c r="CR44" s="596"/>
      <c r="CS44" s="599"/>
      <c r="CT44" s="596"/>
      <c r="CU44" s="597"/>
      <c r="CV44" s="596"/>
      <c r="CW44" s="599"/>
      <c r="CX44" s="598"/>
      <c r="CY44" s="599"/>
      <c r="CZ44" s="598"/>
      <c r="DA44" s="681"/>
      <c r="DB44" s="600"/>
      <c r="DC44" s="599"/>
      <c r="DD44" s="682"/>
      <c r="DE44" s="681"/>
      <c r="DF44" s="602"/>
    </row>
    <row r="45" spans="1:110" s="685" customFormat="1" ht="15" customHeight="1">
      <c r="A45" s="683"/>
      <c r="B45" s="684" t="s">
        <v>278</v>
      </c>
      <c r="E45" s="686"/>
      <c r="F45" s="687"/>
      <c r="G45" s="687"/>
      <c r="H45" s="688"/>
      <c r="I45" s="687"/>
      <c r="J45" s="622">
        <f>J44/J14</f>
        <v>0.093</v>
      </c>
      <c r="K45" s="414">
        <f>K44/K14</f>
        <v>0.081</v>
      </c>
      <c r="L45" s="689">
        <f>L44/L14+0.1%</f>
        <v>0.123</v>
      </c>
      <c r="M45" s="414">
        <f>M44/M14</f>
        <v>0.095</v>
      </c>
      <c r="N45" s="689">
        <f>N44/N14</f>
        <v>0.135</v>
      </c>
      <c r="O45" s="414">
        <f>O44/O14</f>
        <v>0.106</v>
      </c>
      <c r="P45" s="689">
        <f>P44/P14+0.1%</f>
        <v>0.182</v>
      </c>
      <c r="Q45" s="414">
        <f>Q44/Q14</f>
        <v>0.166</v>
      </c>
      <c r="R45" s="689">
        <f>R44/R14</f>
        <v>0.041</v>
      </c>
      <c r="S45" s="414">
        <f>S44/S14</f>
        <v>0.036</v>
      </c>
      <c r="T45" s="622">
        <f>T44/T14</f>
        <v>0.793</v>
      </c>
      <c r="U45" s="412">
        <f>U44/U14</f>
        <v>0.427</v>
      </c>
      <c r="V45" s="689">
        <f>V44/V14</f>
        <v>0</v>
      </c>
      <c r="W45" s="415">
        <f>W44/W14</f>
        <v>0</v>
      </c>
      <c r="X45" s="622">
        <f>X44/X14</f>
        <v>0.136</v>
      </c>
      <c r="Y45" s="412">
        <f>Y44/Y14</f>
        <v>0.113</v>
      </c>
      <c r="AA45" s="622">
        <f>AA44/AA14</f>
        <v>0.098</v>
      </c>
      <c r="AB45" s="414">
        <f>AB44/AB14</f>
        <v>0.091</v>
      </c>
      <c r="AC45" s="689">
        <f>AC44/AC14+0.1%</f>
        <v>0.141</v>
      </c>
      <c r="AD45" s="414">
        <f>AD44/AD14</f>
        <v>0.113</v>
      </c>
      <c r="AE45" s="689">
        <f>AE44/AE14</f>
        <v>0.142</v>
      </c>
      <c r="AF45" s="414">
        <f>AF44/AF14</f>
        <v>0.131</v>
      </c>
      <c r="AG45" s="689">
        <f>AG44/AG14+0.1%</f>
        <v>0.177</v>
      </c>
      <c r="AH45" s="414">
        <f>AH44/AH14</f>
        <v>0.159</v>
      </c>
      <c r="AI45" s="689">
        <f>AI44/AI14</f>
        <v>0.046</v>
      </c>
      <c r="AJ45" s="414">
        <f>AJ44/AJ14</f>
        <v>0.04</v>
      </c>
      <c r="AK45" s="622">
        <f>AK44/AK14</f>
        <v>0.642</v>
      </c>
      <c r="AL45" s="412">
        <f>AL44/AL14</f>
        <v>0.36</v>
      </c>
      <c r="AM45" s="689"/>
      <c r="AN45" s="415"/>
      <c r="AO45" s="622">
        <f>AO44/AO14</f>
        <v>0.131</v>
      </c>
      <c r="AP45" s="412">
        <f>AP44/AP14</f>
        <v>0.112</v>
      </c>
      <c r="AR45" s="622">
        <f>AR44/AR14</f>
        <v>0.082</v>
      </c>
      <c r="AS45" s="414">
        <f>AS44/AS14</f>
        <v>0.095</v>
      </c>
      <c r="AT45" s="689">
        <f>AT44/AT14</f>
        <v>0.095</v>
      </c>
      <c r="AU45" s="414">
        <f>AU44/AU14</f>
        <v>0.088</v>
      </c>
      <c r="AV45" s="689">
        <f>AV44/AV14</f>
        <v>0.106</v>
      </c>
      <c r="AW45" s="414">
        <f>AW44/AW14</f>
        <v>0.091</v>
      </c>
      <c r="AX45" s="689">
        <f>AX44/AX14</f>
        <v>0.134</v>
      </c>
      <c r="AY45" s="414">
        <f>AY44/AY14</f>
        <v>0.106</v>
      </c>
      <c r="AZ45" s="689">
        <f>AZ44/AZ14</f>
        <v>0.037</v>
      </c>
      <c r="BA45" s="414">
        <f>BA44/BA14</f>
        <v>0.04</v>
      </c>
      <c r="BB45" s="622">
        <f>BB44/BB14</f>
        <v>0.387</v>
      </c>
      <c r="BC45" s="412">
        <f>BC44/BC14</f>
        <v>0.169</v>
      </c>
      <c r="BD45" s="689">
        <f>BD44/BD14</f>
        <v>-0.056</v>
      </c>
      <c r="BE45" s="415">
        <f>BE44/BE14</f>
        <v>-0.053</v>
      </c>
      <c r="BF45" s="622">
        <f>BF44/BF14</f>
        <v>0.104</v>
      </c>
      <c r="BG45" s="412">
        <f>BG44/BG14</f>
        <v>0.099</v>
      </c>
      <c r="BI45" s="622">
        <v>0.091</v>
      </c>
      <c r="BJ45" s="414">
        <v>0.11</v>
      </c>
      <c r="BK45" s="689">
        <v>0.114</v>
      </c>
      <c r="BL45" s="414">
        <v>0.104</v>
      </c>
      <c r="BM45" s="689">
        <v>0.131</v>
      </c>
      <c r="BN45" s="414">
        <v>0.172</v>
      </c>
      <c r="BO45" s="689">
        <v>0.168</v>
      </c>
      <c r="BP45" s="414">
        <v>0.151</v>
      </c>
      <c r="BQ45" s="689">
        <v>0.039</v>
      </c>
      <c r="BR45" s="414">
        <v>0.044</v>
      </c>
      <c r="BS45" s="622">
        <v>0.331</v>
      </c>
      <c r="BT45" s="412">
        <v>0.195</v>
      </c>
      <c r="BU45" s="689">
        <v>0</v>
      </c>
      <c r="BV45" s="415">
        <v>0</v>
      </c>
      <c r="BW45" s="622">
        <v>0.115</v>
      </c>
      <c r="BX45" s="412">
        <v>0.121</v>
      </c>
      <c r="BZ45" s="622"/>
      <c r="CA45" s="414"/>
      <c r="CB45" s="689"/>
      <c r="CC45" s="414"/>
      <c r="CD45" s="689"/>
      <c r="CE45" s="414"/>
      <c r="CF45" s="689"/>
      <c r="CG45" s="414"/>
      <c r="CH45" s="689"/>
      <c r="CI45" s="414"/>
      <c r="CJ45" s="622"/>
      <c r="CK45" s="412"/>
      <c r="CL45" s="689"/>
      <c r="CM45" s="415"/>
      <c r="CN45" s="622"/>
      <c r="CO45" s="412"/>
      <c r="CQ45" s="622"/>
      <c r="CR45" s="414"/>
      <c r="CS45" s="689"/>
      <c r="CT45" s="414"/>
      <c r="CU45" s="689"/>
      <c r="CV45" s="414"/>
      <c r="CW45" s="689"/>
      <c r="CX45" s="414"/>
      <c r="CY45" s="689"/>
      <c r="CZ45" s="414"/>
      <c r="DA45" s="622"/>
      <c r="DB45" s="412"/>
      <c r="DC45" s="689"/>
      <c r="DD45" s="415"/>
      <c r="DE45" s="622"/>
      <c r="DF45" s="412"/>
    </row>
    <row r="46" spans="1:110" s="702" customFormat="1" ht="15" customHeight="1">
      <c r="A46" s="690"/>
      <c r="B46" s="691" t="s">
        <v>304</v>
      </c>
      <c r="C46" s="692"/>
      <c r="D46" s="693"/>
      <c r="E46" s="694"/>
      <c r="F46" s="695"/>
      <c r="G46" s="486"/>
      <c r="H46" s="696"/>
      <c r="I46" s="486"/>
      <c r="J46" s="697">
        <f>+J43-J44</f>
        <v>3883</v>
      </c>
      <c r="K46" s="698">
        <f>+K43-K44</f>
        <v>3961</v>
      </c>
      <c r="L46" s="699">
        <f>+L43-L44</f>
        <v>26</v>
      </c>
      <c r="M46" s="698">
        <f>+M43-M44</f>
        <v>168</v>
      </c>
      <c r="N46" s="699">
        <f>+N43-N44</f>
        <v>620</v>
      </c>
      <c r="O46" s="698">
        <f>+O43-O44</f>
        <v>520</v>
      </c>
      <c r="P46" s="699">
        <f>+P43-P44</f>
        <v>861</v>
      </c>
      <c r="Q46" s="698">
        <f>+Q43-Q44</f>
        <v>827</v>
      </c>
      <c r="R46" s="699">
        <f>+R43-R44</f>
        <v>630</v>
      </c>
      <c r="S46" s="698">
        <f>+S43-S44</f>
        <v>642</v>
      </c>
      <c r="T46" s="697">
        <f>+T43-T44</f>
        <v>-598</v>
      </c>
      <c r="U46" s="700">
        <f>+U43-U44</f>
        <v>-447</v>
      </c>
      <c r="V46" s="699">
        <f>+V43-V44</f>
        <v>0</v>
      </c>
      <c r="W46" s="701">
        <f>+W43-W44</f>
        <v>0</v>
      </c>
      <c r="X46" s="697">
        <f>+X43-X44</f>
        <v>5258</v>
      </c>
      <c r="Y46" s="700">
        <f>+Y43-Y44</f>
        <v>5511</v>
      </c>
      <c r="AA46" s="697">
        <f>+AA43-AA44</f>
        <v>7484</v>
      </c>
      <c r="AB46" s="698">
        <f>+AB43-AB44</f>
        <v>7108</v>
      </c>
      <c r="AC46" s="699">
        <f>+AC43-AC44</f>
        <v>45</v>
      </c>
      <c r="AD46" s="698">
        <f>+AD43-AD44</f>
        <v>289</v>
      </c>
      <c r="AE46" s="699">
        <f>+AE43-AE44</f>
        <v>1143</v>
      </c>
      <c r="AF46" s="698">
        <f>+AF43-AF44</f>
        <v>962</v>
      </c>
      <c r="AG46" s="699">
        <f>+AG43-AG44</f>
        <v>1715</v>
      </c>
      <c r="AH46" s="698">
        <f>+AH43-AH44</f>
        <v>1590</v>
      </c>
      <c r="AI46" s="699">
        <f>+AI43-AI44</f>
        <v>1221</v>
      </c>
      <c r="AJ46" s="698">
        <f>+AJ43-AJ44</f>
        <v>1200</v>
      </c>
      <c r="AK46" s="697">
        <f>+AK43-AK44-1</f>
        <v>-1041</v>
      </c>
      <c r="AL46" s="700">
        <f>+AL43-AL44</f>
        <v>-1927</v>
      </c>
      <c r="AM46" s="699"/>
      <c r="AN46" s="701"/>
      <c r="AO46" s="697">
        <f>+AO43-AO44</f>
        <v>10571</v>
      </c>
      <c r="AP46" s="700">
        <f>+AP43-AP44</f>
        <v>9223</v>
      </c>
      <c r="AR46" s="697">
        <f>+AR43-AR44</f>
        <v>3978</v>
      </c>
      <c r="AS46" s="698">
        <f>+AS43-AS44</f>
        <v>3554</v>
      </c>
      <c r="AT46" s="699">
        <f>+AT43-AT44</f>
        <v>168</v>
      </c>
      <c r="AU46" s="698">
        <f>+AU43-AU44</f>
        <v>201</v>
      </c>
      <c r="AV46" s="699">
        <f>+AV43-AV44</f>
        <v>583</v>
      </c>
      <c r="AW46" s="698">
        <f>+AW43-AW44</f>
        <v>544</v>
      </c>
      <c r="AX46" s="699">
        <f>+AX43-AX44</f>
        <v>937</v>
      </c>
      <c r="AY46" s="698">
        <f>+AY43-AY44</f>
        <v>970</v>
      </c>
      <c r="AZ46" s="699">
        <f>+AZ43-AZ44</f>
        <v>598</v>
      </c>
      <c r="BA46" s="698">
        <f>+BA43-BA44</f>
        <v>543</v>
      </c>
      <c r="BB46" s="697">
        <f>+BB43-BB44</f>
        <v>-434</v>
      </c>
      <c r="BC46" s="700">
        <f>+BC43-BC44</f>
        <v>-181</v>
      </c>
      <c r="BD46" s="699">
        <f>+BD43-BD44</f>
        <v>-77</v>
      </c>
      <c r="BE46" s="701">
        <f>+BE43-BE44</f>
        <v>-68</v>
      </c>
      <c r="BF46" s="697">
        <f>+BF43-BF44</f>
        <v>5753</v>
      </c>
      <c r="BG46" s="700">
        <f>+BG43-BG44</f>
        <v>5563</v>
      </c>
      <c r="BI46" s="697">
        <v>7146</v>
      </c>
      <c r="BJ46" s="698">
        <v>6245</v>
      </c>
      <c r="BK46" s="699">
        <v>290</v>
      </c>
      <c r="BL46" s="698">
        <v>368</v>
      </c>
      <c r="BM46" s="699">
        <v>1041</v>
      </c>
      <c r="BN46" s="698">
        <v>501</v>
      </c>
      <c r="BO46" s="699">
        <v>1745</v>
      </c>
      <c r="BP46" s="698">
        <v>1693</v>
      </c>
      <c r="BQ46" s="699">
        <v>1082</v>
      </c>
      <c r="BR46" s="698">
        <v>982</v>
      </c>
      <c r="BS46" s="697">
        <v>-1877</v>
      </c>
      <c r="BT46" s="700">
        <v>972</v>
      </c>
      <c r="BU46" s="699">
        <v>0</v>
      </c>
      <c r="BV46" s="701">
        <v>0</v>
      </c>
      <c r="BW46" s="697">
        <v>9427</v>
      </c>
      <c r="BX46" s="700">
        <v>8815</v>
      </c>
      <c r="BZ46" s="697"/>
      <c r="CA46" s="698"/>
      <c r="CB46" s="699"/>
      <c r="CC46" s="698"/>
      <c r="CD46" s="699"/>
      <c r="CE46" s="698"/>
      <c r="CF46" s="699"/>
      <c r="CG46" s="698"/>
      <c r="CH46" s="699"/>
      <c r="CI46" s="698"/>
      <c r="CJ46" s="697"/>
      <c r="CK46" s="700"/>
      <c r="CL46" s="699"/>
      <c r="CM46" s="701"/>
      <c r="CN46" s="697"/>
      <c r="CO46" s="700"/>
      <c r="CQ46" s="697"/>
      <c r="CR46" s="698"/>
      <c r="CS46" s="699"/>
      <c r="CT46" s="698"/>
      <c r="CU46" s="699"/>
      <c r="CV46" s="698"/>
      <c r="CW46" s="699"/>
      <c r="CX46" s="698"/>
      <c r="CY46" s="699"/>
      <c r="CZ46" s="698"/>
      <c r="DA46" s="697"/>
      <c r="DB46" s="700"/>
      <c r="DC46" s="699"/>
      <c r="DD46" s="701"/>
      <c r="DE46" s="697"/>
      <c r="DF46" s="700"/>
    </row>
    <row r="47" ht="15" customHeight="1"/>
    <row r="48" ht="15" customHeight="1"/>
    <row r="49" ht="15" customHeight="1"/>
    <row r="50" ht="15" customHeight="1"/>
  </sheetData>
  <sheetProtection selectLockedCells="1" selectUnlockedCells="1"/>
  <mergeCells count="56">
    <mergeCell ref="B6:F10"/>
    <mergeCell ref="H6:H10"/>
    <mergeCell ref="J6:Y8"/>
    <mergeCell ref="AA6:AP8"/>
    <mergeCell ref="AR6:BG8"/>
    <mergeCell ref="BI6:BX8"/>
    <mergeCell ref="BZ6:CO8"/>
    <mergeCell ref="CQ6:DF8"/>
    <mergeCell ref="J9:K9"/>
    <mergeCell ref="L9:M9"/>
    <mergeCell ref="N9:O9"/>
    <mergeCell ref="P9:Q9"/>
    <mergeCell ref="R9:S9"/>
    <mergeCell ref="T9:U9"/>
    <mergeCell ref="V9:W9"/>
    <mergeCell ref="X9:Y9"/>
    <mergeCell ref="AA9:AB9"/>
    <mergeCell ref="AC9:AD9"/>
    <mergeCell ref="AE9:AF9"/>
    <mergeCell ref="AG9:AH9"/>
    <mergeCell ref="AI9:AJ9"/>
    <mergeCell ref="AK9:AL9"/>
    <mergeCell ref="AM9:AN9"/>
    <mergeCell ref="AO9:AP9"/>
    <mergeCell ref="AR9:AS9"/>
    <mergeCell ref="AT9:AU9"/>
    <mergeCell ref="AV9:AW9"/>
    <mergeCell ref="AX9:AY9"/>
    <mergeCell ref="AZ9:BA9"/>
    <mergeCell ref="BB9:BC9"/>
    <mergeCell ref="BD9:BE9"/>
    <mergeCell ref="BF9:BG9"/>
    <mergeCell ref="BI9:BJ9"/>
    <mergeCell ref="BK9:BL9"/>
    <mergeCell ref="BM9:BN9"/>
    <mergeCell ref="BO9:BP9"/>
    <mergeCell ref="BQ9:BR9"/>
    <mergeCell ref="BS9:BT9"/>
    <mergeCell ref="BU9:BV9"/>
    <mergeCell ref="BW9:BX9"/>
    <mergeCell ref="BZ9:CA9"/>
    <mergeCell ref="CB9:CC9"/>
    <mergeCell ref="CD9:CE9"/>
    <mergeCell ref="CF9:CG9"/>
    <mergeCell ref="CH9:CI9"/>
    <mergeCell ref="CJ9:CK9"/>
    <mergeCell ref="CL9:CM9"/>
    <mergeCell ref="CN9:CO9"/>
    <mergeCell ref="CQ9:CR9"/>
    <mergeCell ref="CS9:CT9"/>
    <mergeCell ref="CU9:CV9"/>
    <mergeCell ref="CW9:CX9"/>
    <mergeCell ref="CY9:CZ9"/>
    <mergeCell ref="DA9:DB9"/>
    <mergeCell ref="DC9:DD9"/>
    <mergeCell ref="DE9:DF9"/>
  </mergeCells>
  <conditionalFormatting sqref="B45 C37">
    <cfRule type="expression" priority="1" dxfId="0" stopIfTrue="1">
      <formula>$IV36="***"</formula>
    </cfRule>
  </conditionalFormatting>
  <printOptions/>
  <pageMargins left="0.39375" right="0.39375" top="0.5902777777777778" bottom="0.5118055555555555" header="0.5118055555555555" footer="0.5118055555555555"/>
  <pageSetup horizontalDpi="300" verticalDpi="300" orientation="landscape" pageOrder="overThenDown" paperSize="9" scale="60"/>
  <headerFooter alignWithMargins="0">
    <oddFooter>&amp;LFrance Telecom - investor relations department&amp;C&amp;F - &amp;A&amp;R&amp;12&amp;P / &amp;N</oddFooter>
  </headerFooter>
  <colBreaks count="5" manualBreakCount="5">
    <brk id="25" max="65535" man="1"/>
    <brk id="42" max="65535" man="1"/>
    <brk id="59" max="65535" man="1"/>
    <brk id="76" max="65535" man="1"/>
    <brk id="93" max="65535" man="1"/>
  </colBreaks>
  <drawing r:id="rId1"/>
</worksheet>
</file>

<file path=xl/worksheets/sheet9.xml><?xml version="1.0" encoding="utf-8"?>
<worksheet xmlns="http://schemas.openxmlformats.org/spreadsheetml/2006/main" xmlns:r="http://schemas.openxmlformats.org/officeDocument/2006/relationships">
  <sheetPr codeName="Feuil21">
    <tabColor indexed="19"/>
  </sheetPr>
  <dimension ref="A1:A1"/>
  <sheetViews>
    <sheetView showOutlineSymbols="0" view="pageBreakPreview" zoomScaleSheetLayoutView="100" workbookViewId="0" topLeftCell="A1">
      <selection activeCell="A1" sqref="A1:IV65536"/>
    </sheetView>
  </sheetViews>
  <sheetFormatPr defaultColWidth="10.28125" defaultRowHeight="12.75"/>
  <cols>
    <col min="1" max="16384" width="11.4218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Clément Combal</dc:creator>
  <cp:keywords/>
  <dc:description/>
  <cp:lastModifiedBy/>
  <cp:lastPrinted>2011-04-26T09:50:23Z</cp:lastPrinted>
  <dcterms:created xsi:type="dcterms:W3CDTF">2009-02-09T15:29:29Z</dcterms:created>
  <dcterms:modified xsi:type="dcterms:W3CDTF">2017-07-05T17:34:21Z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988763582</vt:i4>
  </property>
  <property fmtid="{D5CDD505-2E9C-101B-9397-08002B2CF9AE}" pid="3" name="_AuthorEmail">
    <vt:lpwstr>jerome.blin@orange-ftgroup.com</vt:lpwstr>
  </property>
  <property fmtid="{D5CDD505-2E9C-101B-9397-08002B2CF9AE}" pid="4" name="_AuthorEmailDisplayName">
    <vt:lpwstr>BLIN Jerome FG/DRI</vt:lpwstr>
  </property>
  <property fmtid="{D5CDD505-2E9C-101B-9397-08002B2CF9AE}" pid="5" name="_EmailSubject">
    <vt:lpwstr>comfi 1Q, annule et remplace</vt:lpwstr>
  </property>
  <property fmtid="{D5CDD505-2E9C-101B-9397-08002B2CF9AE}" pid="6" name="_PreviousAdHocReviewCycleID">
    <vt:i4>587701179</vt:i4>
  </property>
</Properties>
</file>